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90" windowWidth="12855" windowHeight="13620" tabRatio="285" firstSheet="1" activeTab="1"/>
  </bookViews>
  <sheets>
    <sheet name="Instrucciones" sheetId="1" r:id="rId1"/>
    <sheet name="Licencias 2017" sheetId="2" r:id="rId2"/>
    <sheet name="Resumen" sheetId="3" r:id="rId3"/>
  </sheets>
  <definedNames>
    <definedName name="_xlnm.Print_Area" localSheetId="0">'Instrucciones'!$A$1:$L$116</definedName>
    <definedName name="OLE_LINK1" localSheetId="0">'Instrucciones'!$B$8</definedName>
  </definedNames>
  <calcPr fullCalcOnLoad="1"/>
</workbook>
</file>

<file path=xl/comments2.xml><?xml version="1.0" encoding="utf-8"?>
<comments xmlns="http://schemas.openxmlformats.org/spreadsheetml/2006/main">
  <authors>
    <author>Pilar Gonz?lez</author>
  </authors>
  <commentList>
    <comment ref="O145" authorId="0">
      <text>
        <r>
          <rPr>
            <b/>
            <sz val="8"/>
            <rFont val="Tahoma"/>
            <family val="2"/>
          </rPr>
          <t>Pilar González:</t>
        </r>
        <r>
          <rPr>
            <sz val="8"/>
            <rFont val="Tahoma"/>
            <family val="2"/>
          </rPr>
          <t xml:space="preserve">
Marta 17-1-07</t>
        </r>
      </text>
    </comment>
    <comment ref="O149"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<sst xmlns="http://schemas.openxmlformats.org/spreadsheetml/2006/main" count="1171" uniqueCount="493">
  <si>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</si>
  <si>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</si>
  <si>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</si>
  <si>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</si>
  <si>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</si>
  <si>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</si>
  <si>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SIMEPIERDO</t>
  </si>
  <si>
    <t>FEDO LA RIOJA</t>
  </si>
  <si>
    <t>RANDOBIKE</t>
  </si>
  <si>
    <t>AABT</t>
  </si>
  <si>
    <t>MAXIMUS</t>
  </si>
  <si>
    <t>UBRIQUE-O</t>
  </si>
  <si>
    <t>&lt;=60</t>
  </si>
  <si>
    <t>&lt;=40</t>
  </si>
  <si>
    <t>&lt;=50</t>
  </si>
  <si>
    <t>Tipo</t>
  </si>
  <si>
    <t>Rango para lista de valores Cat.</t>
  </si>
  <si>
    <t>Edad</t>
  </si>
  <si>
    <t>ID CLUB</t>
  </si>
  <si>
    <t>secretaria.fedo@gmail.com</t>
  </si>
  <si>
    <t>tesoreria.fedo@gmail.com</t>
  </si>
  <si>
    <t>ORIENTAGC</t>
  </si>
  <si>
    <t>NORTE-SUR</t>
  </si>
  <si>
    <t>ORIENTAGETAFE</t>
  </si>
  <si>
    <t>RAIDERMANIA</t>
  </si>
  <si>
    <t>T TRÁGAME</t>
  </si>
  <si>
    <t>VILLACARRILLO</t>
  </si>
  <si>
    <t>Jaén</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</si>
  <si>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</si>
  <si>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</si>
  <si>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</si>
  <si>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</si>
  <si>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</si>
  <si>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</si>
  <si>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</si>
  <si>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</si>
  <si>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</si>
  <si>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</si>
  <si>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</si>
  <si>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</si>
  <si>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</si>
  <si>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</si>
  <si>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H</t>
  </si>
  <si>
    <t>M</t>
  </si>
  <si>
    <t>&lt;=20 años</t>
  </si>
  <si>
    <t>Nº</t>
  </si>
  <si>
    <t>NOMBRE</t>
  </si>
  <si>
    <t>APELLIDO 1</t>
  </si>
  <si>
    <t>APELLIDO 2</t>
  </si>
  <si>
    <t>SEXO</t>
  </si>
  <si>
    <t>TIPO DOC. IDENT.</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</si>
  <si>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</si>
  <si>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</si>
  <si>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</si>
  <si>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</si>
  <si>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</si>
  <si>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</si>
  <si>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</si>
  <si>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</si>
  <si>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</si>
  <si>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</si>
  <si>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</si>
  <si>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</si>
  <si>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</si>
  <si>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</si>
  <si>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CASTROPOL-O</t>
  </si>
  <si>
    <t>CM MULA</t>
  </si>
  <si>
    <t>CmG</t>
  </si>
  <si>
    <t>GO-XTREM</t>
  </si>
  <si>
    <t>TREVINCA</t>
  </si>
  <si>
    <t>UVALENCIA</t>
  </si>
  <si>
    <t>Comunidad</t>
  </si>
  <si>
    <t>MONTAÑA FERROL</t>
  </si>
  <si>
    <t>WAKHÁN</t>
  </si>
  <si>
    <t>Las Palmas de Gran Canaria</t>
  </si>
  <si>
    <t>INFORMACIÓN PARA SOLICITUD</t>
  </si>
  <si>
    <t>Raid</t>
  </si>
  <si>
    <t>Raid Internacional</t>
  </si>
  <si>
    <t>LORCA-O</t>
  </si>
  <si>
    <t>MURCIA-O</t>
  </si>
  <si>
    <t>SENDA</t>
  </si>
  <si>
    <t>TOTANA-O</t>
  </si>
  <si>
    <t>YECLA</t>
  </si>
  <si>
    <t>CALASPARRA-O</t>
  </si>
  <si>
    <t>ADCON</t>
  </si>
  <si>
    <t>ALCOI</t>
  </si>
  <si>
    <t>A--&gt;RI</t>
  </si>
  <si>
    <t>B--&gt;RI</t>
  </si>
  <si>
    <t>C--&gt;RI</t>
  </si>
  <si>
    <t>R--&gt;RI</t>
  </si>
  <si>
    <t>FEDERACIÓN</t>
  </si>
  <si>
    <t>ANDALUCÍA</t>
  </si>
  <si>
    <t>ARAGÓN</t>
  </si>
  <si>
    <t>n/a</t>
  </si>
  <si>
    <t>ALCOR</t>
  </si>
  <si>
    <t>&gt;=65</t>
  </si>
  <si>
    <t>GALITIUS</t>
  </si>
  <si>
    <t>CANTABRIA</t>
  </si>
  <si>
    <t>Santander</t>
  </si>
  <si>
    <t>MALVARICHE-O</t>
  </si>
  <si>
    <t>Tipos disponibles parar las pruebas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</si>
  <si>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</si>
  <si>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COD. CLUB</t>
  </si>
  <si>
    <t>2.-</t>
  </si>
  <si>
    <t>ENVÍO DEL FORMULARIO</t>
  </si>
  <si>
    <t>Una vez cumplimentado el cuestionario el procedimiento es el siguiente:</t>
  </si>
  <si>
    <t>tesoreria@fedo.org</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</si>
  <si>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</si>
  <si>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</si>
  <si>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</si>
  <si>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</si>
  <si>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</si>
  <si>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</si>
  <si>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</si>
  <si>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</si>
  <si>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</si>
  <si>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Campo FECHA NACIMIENTO</t>
  </si>
  <si>
    <t>HOJA RESUMEN</t>
  </si>
  <si>
    <t>Nº ENVÍO FEDER.</t>
  </si>
  <si>
    <t>Campos NOMBRE, APELLIDO 1 y APELLIDO 2</t>
  </si>
  <si>
    <t>F. Final
Categoría</t>
  </si>
  <si>
    <t>F. Inicial
Categoría</t>
  </si>
  <si>
    <t>(no tocar)</t>
  </si>
  <si>
    <t>Comprob. Fecha Nac. &amp; Cat.</t>
  </si>
  <si>
    <t>COM. VALENCIANA</t>
  </si>
  <si>
    <t>CCVALENCIA</t>
  </si>
  <si>
    <t>COHU</t>
  </si>
  <si>
    <t>LA BRÚJULA</t>
  </si>
  <si>
    <t>RAID CALAMOCHA</t>
  </si>
  <si>
    <t>C.O.GUADALAJARA</t>
  </si>
  <si>
    <t>ASTURIAS</t>
  </si>
  <si>
    <t>COMA</t>
  </si>
  <si>
    <t>R</t>
  </si>
  <si>
    <t>CASTILLA LA MANCHA</t>
  </si>
  <si>
    <t>MONTELLANO</t>
  </si>
  <si>
    <t>CDP-O</t>
  </si>
  <si>
    <t>CODAN EXTREMADURA</t>
  </si>
  <si>
    <t>COLMENAR</t>
  </si>
  <si>
    <t>COAraba</t>
  </si>
  <si>
    <t>ORCA</t>
  </si>
  <si>
    <t>SANT JOAN</t>
  </si>
  <si>
    <t>UEVIC</t>
  </si>
  <si>
    <t>UPV-O</t>
  </si>
  <si>
    <t>EXTREMADURA</t>
  </si>
  <si>
    <t>LOS CALIFAS</t>
  </si>
  <si>
    <t>GALICIA</t>
  </si>
  <si>
    <t>ORIENTIJOTE</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</si>
  <si>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</si>
  <si>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</si>
  <si>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</si>
  <si>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</si>
  <si>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</si>
  <si>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</si>
  <si>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</si>
  <si>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</si>
  <si>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</si>
  <si>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</si>
  <si>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</si>
  <si>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</si>
  <si>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</si>
  <si>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</si>
  <si>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</si>
  <si>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CORZO</t>
  </si>
  <si>
    <t>COV</t>
  </si>
  <si>
    <t>TJALVE</t>
  </si>
  <si>
    <t>CRON</t>
  </si>
  <si>
    <t>IMPORTE</t>
  </si>
  <si>
    <t>RI</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</si>
  <si>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</si>
  <si>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</si>
  <si>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</si>
  <si>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</si>
  <si>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</si>
  <si>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</si>
  <si>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</si>
  <si>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</si>
  <si>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</si>
  <si>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</si>
  <si>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</si>
  <si>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</si>
  <si>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&gt;=35</t>
  </si>
  <si>
    <t>&gt;=45</t>
  </si>
  <si>
    <t>&gt;=50</t>
  </si>
  <si>
    <t>AROMON</t>
  </si>
  <si>
    <t>COB</t>
  </si>
  <si>
    <t>MONTSANT</t>
  </si>
  <si>
    <t>ELERUT</t>
  </si>
  <si>
    <t>COTA</t>
  </si>
  <si>
    <t>DOMICILIO</t>
  </si>
  <si>
    <t>TELÉFONO 1</t>
  </si>
  <si>
    <t>TELÉFONO 2</t>
  </si>
  <si>
    <t>SPORTIDENT</t>
  </si>
  <si>
    <t>E-MAIL</t>
  </si>
  <si>
    <t>PROVINCIA</t>
  </si>
  <si>
    <t>Número total</t>
  </si>
  <si>
    <t>A--&gt;R</t>
  </si>
  <si>
    <t>&gt;=21</t>
  </si>
  <si>
    <t>&gt;=40</t>
  </si>
  <si>
    <t>no edad</t>
  </si>
  <si>
    <t>&gt;=55</t>
  </si>
  <si>
    <t>Posible ascenso Elite &amp; 21A</t>
  </si>
  <si>
    <t>CANARIAS</t>
  </si>
  <si>
    <t>EUSKADI</t>
  </si>
  <si>
    <t>FECHA NACIMIENTO</t>
  </si>
  <si>
    <t>IMPERDIBLE BUFF</t>
  </si>
  <si>
    <t>Campo CLUB</t>
  </si>
  <si>
    <t>OBSERVACIONES</t>
  </si>
  <si>
    <t>Fórmula validación lista de valores Cat:</t>
  </si>
  <si>
    <t>CLUB NUEVO 5</t>
  </si>
  <si>
    <t>COD. POSTAL</t>
  </si>
  <si>
    <t>MUNICIPIO</t>
  </si>
  <si>
    <t>Campo Nº ENVIÓ FEDER.</t>
  </si>
  <si>
    <t>O-SAN ROQUE</t>
  </si>
  <si>
    <t>NORDESTE-O</t>
  </si>
  <si>
    <t>NEMUS</t>
  </si>
  <si>
    <t>ENTREBALIZAS</t>
  </si>
  <si>
    <t>P.D.</t>
  </si>
  <si>
    <t>PROTECCIÓN DE DATOS</t>
  </si>
  <si>
    <t xml:space="preserve"> con copia a (cc) a</t>
  </si>
  <si>
    <t>CEAM IBI-O</t>
  </si>
  <si>
    <t>CASTILLA Y LEON</t>
  </si>
  <si>
    <t>Murcia</t>
  </si>
  <si>
    <t>ALIGOTS</t>
  </si>
  <si>
    <t>Girona</t>
  </si>
  <si>
    <t>ALMADRABA</t>
  </si>
  <si>
    <t>Cádiz</t>
  </si>
  <si>
    <t>Almería</t>
  </si>
  <si>
    <t>Orense</t>
  </si>
  <si>
    <t>La Coruña</t>
  </si>
  <si>
    <t>Valencia</t>
  </si>
  <si>
    <t>Pontevedra</t>
  </si>
  <si>
    <t>Zamora</t>
  </si>
  <si>
    <t>Baleares</t>
  </si>
  <si>
    <t>ISLAS BALEARES</t>
  </si>
  <si>
    <t>Barcelona</t>
  </si>
  <si>
    <t>Guadalajara</t>
  </si>
  <si>
    <t>CDNAVARRA</t>
  </si>
  <si>
    <t>Navarra</t>
  </si>
  <si>
    <t>Valladolid</t>
  </si>
  <si>
    <t>Álava</t>
  </si>
  <si>
    <t>COBI</t>
  </si>
  <si>
    <t>Vizcaya</t>
  </si>
  <si>
    <t>Santa Cruz de Tenerife</t>
  </si>
  <si>
    <t>Badajoz</t>
  </si>
  <si>
    <t>Málaga</t>
  </si>
  <si>
    <t>COMCU</t>
  </si>
  <si>
    <t>Cuenca</t>
  </si>
  <si>
    <t>Córdoba</t>
  </si>
  <si>
    <t>Burgos</t>
  </si>
  <si>
    <t>Huelva</t>
  </si>
  <si>
    <t>La Rioja</t>
  </si>
  <si>
    <t>FLUVIAL LUGO</t>
  </si>
  <si>
    <t>Lugo</t>
  </si>
  <si>
    <t>Albacete</t>
  </si>
  <si>
    <t>COMUNIDAD</t>
  </si>
  <si>
    <t>CLUB</t>
  </si>
  <si>
    <t>TIPO</t>
  </si>
  <si>
    <t>CAT.</t>
  </si>
  <si>
    <t>Pasaporte</t>
  </si>
  <si>
    <t>TIPO DOC. IDENTIDAD</t>
  </si>
  <si>
    <t>ADOL</t>
  </si>
  <si>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</si>
  <si>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</si>
  <si>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</si>
  <si>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</si>
  <si>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</si>
  <si>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</si>
  <si>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</si>
  <si>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</si>
  <si>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</si>
  <si>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</si>
  <si>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</si>
  <si>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</si>
  <si>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</si>
  <si>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</si>
  <si>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SUN-O</t>
  </si>
  <si>
    <t>LA RIOJA</t>
  </si>
  <si>
    <t>MADRID</t>
  </si>
  <si>
    <t>FUNDI-O</t>
  </si>
  <si>
    <t>MURCIA</t>
  </si>
  <si>
    <t>POSEIDÓN</t>
  </si>
  <si>
    <t>NAVARRA</t>
  </si>
  <si>
    <t>SURCO</t>
  </si>
  <si>
    <t>BADALONA-O</t>
  </si>
  <si>
    <t>COC</t>
  </si>
  <si>
    <t>FARRA-O</t>
  </si>
  <si>
    <t>OROS</t>
  </si>
  <si>
    <t>UPC</t>
  </si>
  <si>
    <t>ALHAMA-O</t>
  </si>
  <si>
    <t>ASON</t>
  </si>
  <si>
    <t>COLIVENC</t>
  </si>
  <si>
    <t>CORRECAMINOS</t>
  </si>
  <si>
    <t>VALENCIA-O</t>
  </si>
  <si>
    <t>VILLENA-O</t>
  </si>
  <si>
    <t>APA LICEO</t>
  </si>
  <si>
    <t>ARTABROS</t>
  </si>
  <si>
    <t>GALLAECIA RAID</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</si>
  <si>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</si>
  <si>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</si>
  <si>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</si>
  <si>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</si>
  <si>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</si>
  <si>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</si>
  <si>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</si>
  <si>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</si>
  <si>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</si>
  <si>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</si>
  <si>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</si>
  <si>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</si>
  <si>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</si>
  <si>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</si>
  <si>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</si>
  <si>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</si>
  <si>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</si>
  <si>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</si>
  <si>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</si>
  <si>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</si>
  <si>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</si>
  <si>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</si>
  <si>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</si>
  <si>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</si>
  <si>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</si>
  <si>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</si>
  <si>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</si>
  <si>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</si>
  <si>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</si>
  <si>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</si>
  <si>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ROBALIZA</t>
  </si>
  <si>
    <t>A PEDROSA ORRO</t>
  </si>
  <si>
    <t>ADC ARNELA</t>
  </si>
  <si>
    <t>FEGADO</t>
  </si>
  <si>
    <t>ALTERA</t>
  </si>
  <si>
    <t>ASTUR EXTREM</t>
  </si>
  <si>
    <t>C.O.CO</t>
  </si>
  <si>
    <t>CC LA MOLAERA</t>
  </si>
  <si>
    <t>ESCONDITE-M</t>
  </si>
  <si>
    <t>ESCONDITE-T</t>
  </si>
  <si>
    <t>TOLEDO</t>
  </si>
  <si>
    <t>NATHOO</t>
  </si>
  <si>
    <t>SARRIOS</t>
  </si>
  <si>
    <t>SUNO-AND</t>
  </si>
  <si>
    <t>U. ALICANTE</t>
  </si>
  <si>
    <t>U. DE VIGO</t>
  </si>
  <si>
    <t>VERD3</t>
  </si>
  <si>
    <t>Raid</t>
  </si>
  <si>
    <t>NIE</t>
  </si>
  <si>
    <t xml:space="preserve">C.C.C.(Código Cuenta Cliente): 2038 9620 16 6000344970 </t>
  </si>
  <si>
    <t>I.B.A.N.: ES39 2038 9620 1660 0034 4970</t>
  </si>
  <si>
    <t>B.I.C.: CAHMESMMXXX</t>
  </si>
  <si>
    <t xml:space="preserve">con copia a (cc) </t>
  </si>
  <si>
    <r>
      <t xml:space="preserve">Colocar aquí el nº de envío que asignan las Federaciones/Clubes cuando envían el formulario </t>
    </r>
    <r>
      <rPr>
        <b/>
        <sz val="10"/>
        <color indexed="8"/>
        <rFont val="Arial"/>
        <family val="2"/>
      </rPr>
      <t>a la F.E.D.O.</t>
    </r>
    <r>
      <rPr>
        <sz val="10"/>
        <color indexed="8"/>
        <rFont val="Arial"/>
        <family val="2"/>
      </rPr>
      <t xml:space="preserve"> (es un número secuencial que agrupa las distintas tandas de envíos de Licencias).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</si>
  <si>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R-&gt;RI</t>
  </si>
  <si>
    <t>ABIKE</t>
  </si>
  <si>
    <t>BRIGANTIA</t>
  </si>
  <si>
    <t>CAMBATE</t>
  </si>
  <si>
    <t>CD LA LEGIÓN</t>
  </si>
  <si>
    <t>CIMA 2000</t>
  </si>
  <si>
    <t>COMELOBOS</t>
  </si>
  <si>
    <t>GOT</t>
  </si>
  <si>
    <t>IBERIA</t>
  </si>
  <si>
    <t>IBEROS</t>
  </si>
  <si>
    <t>IES SABÓN</t>
  </si>
  <si>
    <t>ITACA</t>
  </si>
  <si>
    <t>LIMIACTIVA</t>
  </si>
  <si>
    <t>O-CARTAGENA</t>
  </si>
  <si>
    <t xml:space="preserve">O-CHARLIES ORIENTA-T </t>
  </si>
  <si>
    <t>MALARRUTA</t>
  </si>
  <si>
    <r>
      <t xml:space="preserve">Concepto: </t>
    </r>
    <r>
      <rPr>
        <i/>
        <sz val="10"/>
        <color indexed="8"/>
        <rFont val="Arial"/>
        <family val="2"/>
      </rPr>
      <t xml:space="preserve">Licencias FED - </t>
    </r>
    <r>
      <rPr>
        <i/>
        <sz val="10"/>
        <color indexed="10"/>
        <rFont val="Arial"/>
        <family val="2"/>
      </rPr>
      <t>Nº de envío</t>
    </r>
  </si>
  <si>
    <t>1.- Enviar el cuestionario cumplimentado por la Federación Territorial directamente a la secretaría de la F.E.D.O.</t>
  </si>
  <si>
    <t>3.- Enviar copia del justificante de la transferencia por fax o email (SOLO UNA VÍA) a:</t>
  </si>
  <si>
    <t>F-E</t>
  </si>
  <si>
    <t>M-E</t>
  </si>
  <si>
    <t>F-SeniorA O-BM</t>
  </si>
  <si>
    <t xml:space="preserve">F-SeniorA O-BM </t>
  </si>
  <si>
    <t>F-21A</t>
  </si>
  <si>
    <t>F-21B</t>
  </si>
  <si>
    <t>F-35A</t>
  </si>
  <si>
    <t>F-35B</t>
  </si>
  <si>
    <t>F-40</t>
  </si>
  <si>
    <t>F-45</t>
  </si>
  <si>
    <t>F-50</t>
  </si>
  <si>
    <t>F-55</t>
  </si>
  <si>
    <t>F-60</t>
  </si>
  <si>
    <t>F-65</t>
  </si>
  <si>
    <t>M-21A</t>
  </si>
  <si>
    <t>M-21B</t>
  </si>
  <si>
    <t>M-35A</t>
  </si>
  <si>
    <t>M-35B</t>
  </si>
  <si>
    <t>M-40</t>
  </si>
  <si>
    <t>M-45</t>
  </si>
  <si>
    <t>M-50</t>
  </si>
  <si>
    <t>M-55</t>
  </si>
  <si>
    <t>M-60</t>
  </si>
  <si>
    <t>M-65</t>
  </si>
  <si>
    <t>F-SeniorB O-BM</t>
  </si>
  <si>
    <t>F-VetA O-BM</t>
  </si>
  <si>
    <t>F-VetB O-BM</t>
  </si>
  <si>
    <t>F-VetC O-BM</t>
  </si>
  <si>
    <t>M-SeniorB O-BM</t>
  </si>
  <si>
    <t>M-VetA O-BM</t>
  </si>
  <si>
    <t>M-VetB O-BM</t>
  </si>
  <si>
    <t>M-VetC O-BM</t>
  </si>
  <si>
    <t>F-12</t>
  </si>
  <si>
    <t>F-14</t>
  </si>
  <si>
    <t>F-16</t>
  </si>
  <si>
    <t>F-18A</t>
  </si>
  <si>
    <t>F-20A</t>
  </si>
  <si>
    <t>M-12</t>
  </si>
  <si>
    <t>M-14</t>
  </si>
  <si>
    <t>M-16</t>
  </si>
  <si>
    <t>M-18A</t>
  </si>
  <si>
    <t>M-20A</t>
  </si>
  <si>
    <t>M-SeniorA O-BM</t>
  </si>
  <si>
    <t>M-Junior O-BM</t>
  </si>
  <si>
    <t>M-Juvenil O-BM</t>
  </si>
  <si>
    <t>DOC. Nº IDENTIDAD Nº</t>
  </si>
  <si>
    <t>TOTAL LICENCIAS</t>
  </si>
  <si>
    <t>TOTAL IMPORTE</t>
  </si>
  <si>
    <t>ADN RAIDERSUR</t>
  </si>
  <si>
    <t>AGM</t>
  </si>
  <si>
    <t>BOADILLA</t>
  </si>
  <si>
    <t>C.D.C.E.B.E.</t>
  </si>
  <si>
    <t>CC LA ALCAYNA</t>
  </si>
  <si>
    <t>DIABLILLOS</t>
  </si>
  <si>
    <t>ERMASSETS</t>
  </si>
  <si>
    <t>FALCOTRAIL-O</t>
  </si>
  <si>
    <t>MK-O</t>
  </si>
  <si>
    <t>NAVALCARNERO ORIENTA</t>
  </si>
  <si>
    <t>O-DIMONIS</t>
  </si>
  <si>
    <t>LA GLORIETA</t>
  </si>
  <si>
    <t>LIMONIUM</t>
  </si>
  <si>
    <t>LOS PINOS</t>
  </si>
  <si>
    <t>ORIENTE</t>
  </si>
  <si>
    <t>PALESTRA</t>
  </si>
  <si>
    <t>SAN ROQUE</t>
  </si>
  <si>
    <t>YELMO-O</t>
  </si>
  <si>
    <t>CORNELIOS RAID</t>
  </si>
  <si>
    <t>ALCON</t>
  </si>
  <si>
    <t>TEAM SPORT SPIRIT</t>
  </si>
  <si>
    <t>PIRINEOS</t>
  </si>
  <si>
    <t>CON CORDOBA</t>
  </si>
  <si>
    <t>F-Junior O-BM</t>
  </si>
  <si>
    <t>F-Juvenil O-BM</t>
  </si>
  <si>
    <t>F-Cadete O-BM</t>
  </si>
  <si>
    <t>M-Cadete O-BM</t>
  </si>
  <si>
    <t>&gt;20 años</t>
  </si>
  <si>
    <t>&gt;20 años M/F-E</t>
  </si>
  <si>
    <t>DE TEMPORADA 2017</t>
  </si>
  <si>
    <t>A3</t>
  </si>
  <si>
    <t>U-10</t>
  </si>
  <si>
    <t>POR LOS CLUBES INSULARES (BALEARES y CANARIAS)</t>
  </si>
  <si>
    <t>B3</t>
  </si>
  <si>
    <t>C3</t>
  </si>
  <si>
    <t xml:space="preserve">A3 </t>
  </si>
  <si>
    <t>A3-&gt;R</t>
  </si>
  <si>
    <t>A3-&gt;RI</t>
  </si>
  <si>
    <t>A3/B3-&gt;R</t>
  </si>
  <si>
    <t>A3/B3-&gt;RI</t>
  </si>
  <si>
    <t>B3-&gt;R</t>
  </si>
  <si>
    <t>B3-&gt;RI</t>
  </si>
  <si>
    <t>C3-&gt;RI</t>
  </si>
  <si>
    <t>CUADRO RESUMEN ECONÓMICO 2017</t>
  </si>
  <si>
    <t>DE LICENCIAS DE TEMPORADA 2017</t>
  </si>
  <si>
    <t>FORMULARIO: LICENCIAS 2017</t>
  </si>
  <si>
    <t>Esta hoja muestra el número de Licencias dados de alta así como el Importe Total de las cuotas a pagar por Clubes y Federaciones. La hoja SOLO recoge los datos de la hoja anterior: "Licencias 2017".</t>
  </si>
  <si>
    <t>2.- Realizar el pago después del 1 de enero 2017 a la cuenta de la F.E.D.O.:</t>
  </si>
  <si>
    <t>5.- UNA VEZ COMPROBADOS LOS DATOS Y EL INGRESO, SE REMITIRÁ EL NÚMERO DE LICENCIA PARA TODA LA TEMPORADA 2017.</t>
  </si>
  <si>
    <t>C3 - menores de 21 años para orientación a pie y MTB-O.</t>
  </si>
  <si>
    <t>CUOTAS LICENCIAS TEMPORADA 2017 PARA CLUBES INSULARES (BALEARES Y CANARIAS)</t>
  </si>
  <si>
    <t>Orientación a pie, MTB-O y Raid</t>
  </si>
  <si>
    <t>Categorías cerradas: el acceso a F-E, M-E y M-21A SOLO ES POSIBLE si se ha adquirido el derecho la/s temporada/s 2016 y 2017. El listado de corredores con derecho a correr en dichas categorías,se proporciona al principio de la temporada 2017. Aquellos corredores que no aparezcan el listado y quieran correr en dichas categorías deberán solicitar autorización, de forma justificada, a Juan Pedro Valente  (jpvalente@fi.upm.es) con cc: al Director Técnico (rafemu@hotmail.com) y a Secretaría (secretaria@fedo.org).</t>
  </si>
  <si>
    <t xml:space="preserve">Se puede utilizar el fichero de Licencias de la Temporada 2016 para que si lo desea COPIE y PEGUE los campos que van desde NOMBRE hasta EMAIL. Es necesario, pegar solo los valores de los campos (usar "botón dcho del ratón - Pegado especial - Valores") para conservar el formato de las celdas sin machacarlo.
</t>
  </si>
  <si>
    <t>Las Licencias se tramitarán siempre por un Club perteneciente a la F.E.D.O. a través de la Federación o Delegación Territorial correspondiente, excepto en: Cantabria, La Rioja, Asturias, Galicia y Navarra que se enviaran directamente a la secretaría de la F.E.D.O.</t>
  </si>
  <si>
    <t xml:space="preserve">A3 y B3 - mayores de 20 años para orientación a pie, MTB-O y Raid. </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</si>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</sst>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 numFmtId="180" formatCode="[$-C0A]General"/>
    <numFmt numFmtId="181" formatCode="[$-C0A]dd/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90">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49"/>
      <name val="Arial"/>
      <family val="2"/>
    </font>
    <font>
      <sz val="8"/>
      <color indexed="9"/>
      <name val="Arial"/>
      <family val="2"/>
    </font>
    <font>
      <b/>
      <sz val="10"/>
      <color indexed="9"/>
      <name val="Arial"/>
      <family val="2"/>
    </font>
    <font>
      <u val="single"/>
      <sz val="9"/>
      <color indexed="61"/>
      <name val="Arial"/>
      <family val="2"/>
    </font>
    <font>
      <b/>
      <sz val="9"/>
      <color indexed="9"/>
      <name val="Arial"/>
      <family val="2"/>
    </font>
    <font>
      <sz val="8"/>
      <name val="Verdana"/>
      <family val="2"/>
    </font>
    <font>
      <b/>
      <sz val="12"/>
      <name val="Times New Roman"/>
      <family val="1"/>
    </font>
    <font>
      <sz val="10"/>
      <color indexed="8"/>
      <name val="Arial1"/>
      <family val="0"/>
    </font>
    <font>
      <sz val="10"/>
      <color indexed="23"/>
      <name val="Arial"/>
      <family val="2"/>
    </font>
    <font>
      <u val="single"/>
      <sz val="10"/>
      <color indexed="39"/>
      <name val="Arial"/>
      <family val="2"/>
    </font>
    <font>
      <b/>
      <sz val="10"/>
      <color indexed="19"/>
      <name val="Arial"/>
      <family val="2"/>
    </font>
    <font>
      <sz val="9"/>
      <color indexed="19"/>
      <name val="Arial"/>
      <family val="2"/>
    </font>
    <font>
      <b/>
      <u val="single"/>
      <sz val="10"/>
      <color indexed="19"/>
      <name val="Arial"/>
      <family val="2"/>
    </font>
    <font>
      <b/>
      <sz val="14"/>
      <color indexed="19"/>
      <name val="Arial"/>
      <family val="2"/>
    </font>
    <font>
      <b/>
      <sz val="14"/>
      <color indexed="54"/>
      <name val="Arial"/>
      <family val="2"/>
    </font>
    <font>
      <b/>
      <sz val="14"/>
      <color indexed="10"/>
      <name val="Arial"/>
      <family val="2"/>
    </font>
    <font>
      <b/>
      <sz val="14"/>
      <color indexed="21"/>
      <name val="Arial"/>
      <family val="2"/>
    </font>
    <font>
      <sz val="9"/>
      <color indexed="9"/>
      <name val="Arial"/>
      <family val="2"/>
    </font>
    <font>
      <b/>
      <sz val="10"/>
      <color indexed="21"/>
      <name val="Arial"/>
      <family val="2"/>
    </font>
    <font>
      <sz val="10"/>
      <color theme="1"/>
      <name val="Arial1"/>
      <family val="0"/>
    </font>
    <font>
      <sz val="10"/>
      <color rgb="FF000000"/>
      <name val="Arial"/>
      <family val="2"/>
    </font>
    <font>
      <sz val="9"/>
      <color theme="1"/>
      <name val="Arial"/>
      <family val="2"/>
    </font>
    <font>
      <sz val="10"/>
      <color rgb="FF666666"/>
      <name val="Arial"/>
      <family val="2"/>
    </font>
    <font>
      <sz val="9"/>
      <color rgb="FF000000"/>
      <name val="Arial"/>
      <family val="2"/>
    </font>
    <font>
      <u val="single"/>
      <sz val="10"/>
      <color theme="10"/>
      <name val="Arial"/>
      <family val="2"/>
    </font>
    <font>
      <sz val="9"/>
      <color rgb="FF666666"/>
      <name val="Arial"/>
      <family val="2"/>
    </font>
    <font>
      <b/>
      <sz val="10"/>
      <color theme="5"/>
      <name val="Arial"/>
      <family val="2"/>
    </font>
    <font>
      <sz val="9"/>
      <color theme="5"/>
      <name val="Arial"/>
      <family val="2"/>
    </font>
    <font>
      <b/>
      <u val="single"/>
      <sz val="10"/>
      <color theme="5"/>
      <name val="Arial"/>
      <family val="2"/>
    </font>
    <font>
      <b/>
      <sz val="14"/>
      <color theme="5"/>
      <name val="Arial"/>
      <family val="2"/>
    </font>
    <font>
      <b/>
      <sz val="14"/>
      <color theme="7" tint="-0.24997000396251678"/>
      <name val="Arial"/>
      <family val="2"/>
    </font>
    <font>
      <b/>
      <sz val="14"/>
      <color rgb="FFFF0000"/>
      <name val="Arial"/>
      <family val="2"/>
    </font>
    <font>
      <b/>
      <sz val="14"/>
      <color rgb="FF00B050"/>
      <name val="Arial"/>
      <family val="2"/>
    </font>
    <font>
      <b/>
      <sz val="9"/>
      <color theme="0"/>
      <name val="Arial"/>
      <family val="2"/>
    </font>
    <font>
      <b/>
      <sz val="10"/>
      <color theme="0"/>
      <name val="Arial"/>
      <family val="2"/>
    </font>
    <font>
      <sz val="9"/>
      <color theme="0"/>
      <name val="Arial"/>
      <family val="2"/>
    </font>
    <font>
      <b/>
      <sz val="10"/>
      <color rgb="FF00B05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92D050"/>
        <bgColor indexed="64"/>
      </patternFill>
    </fill>
    <fill>
      <patternFill patternType="solid">
        <fgColor rgb="FF00B05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ck"/>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180" fontId="72" fillId="0" borderId="0">
      <alignment/>
      <protection/>
    </xf>
    <xf numFmtId="0" fontId="9" fillId="0" borderId="0" applyNumberFormat="0" applyFill="0" applyBorder="0" applyAlignment="0" applyProtection="0"/>
    <xf numFmtId="0" fontId="56"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180" fontId="73" fillId="0" borderId="0">
      <alignment/>
      <protection/>
    </xf>
    <xf numFmtId="0" fontId="0" fillId="4" borderId="4" applyNumberFormat="0" applyFont="0" applyAlignment="0" applyProtection="0"/>
    <xf numFmtId="9" fontId="0" fillId="0" borderId="0" applyFont="0" applyFill="0" applyBorder="0" applyAlignment="0" applyProtection="0"/>
    <xf numFmtId="0" fontId="45" fillId="2" borderId="5" applyNumberFormat="0" applyAlignment="0" applyProtection="0"/>
    <xf numFmtId="0" fontId="73"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03">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5"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vertical="center"/>
      <protection locked="0"/>
    </xf>
    <xf numFmtId="0" fontId="0" fillId="0" borderId="12"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right" vertical="center" wrapText="1"/>
      <protection locked="0"/>
    </xf>
    <xf numFmtId="0" fontId="10" fillId="6" borderId="12"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6" borderId="12" xfId="55"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173" fontId="0" fillId="0" borderId="0" xfId="0" applyNumberFormat="1" applyFont="1" applyFill="1" applyBorder="1" applyAlignment="1">
      <alignment vertical="center"/>
    </xf>
    <xf numFmtId="0" fontId="0" fillId="0" borderId="13" xfId="55"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7" fillId="0" borderId="14" xfId="54"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2" xfId="0" applyFont="1" applyFill="1" applyBorder="1" applyAlignment="1" applyProtection="1">
      <alignment vertical="center"/>
      <protection locked="0"/>
    </xf>
    <xf numFmtId="0" fontId="8" fillId="0" borderId="0" xfId="54" applyFont="1" applyFill="1" applyBorder="1" applyAlignment="1">
      <alignment horizontal="center" wrapText="1"/>
      <protection/>
    </xf>
    <xf numFmtId="0" fontId="30" fillId="0" borderId="0" xfId="54" applyFont="1" applyFill="1" applyBorder="1" applyAlignment="1">
      <alignment horizontal="center" wrapText="1"/>
      <protection/>
    </xf>
    <xf numFmtId="0" fontId="0" fillId="0" borderId="0" xfId="0" applyFill="1" applyBorder="1" applyAlignment="1">
      <alignment horizontal="center"/>
    </xf>
    <xf numFmtId="0" fontId="8" fillId="0" borderId="0" xfId="0" applyFont="1" applyAlignment="1">
      <alignment vertical="justify"/>
    </xf>
    <xf numFmtId="0" fontId="0" fillId="6"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9" fillId="0" borderId="0" xfId="46"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25" fillId="0" borderId="15" xfId="55" applyNumberFormat="1" applyFont="1" applyFill="1" applyBorder="1" applyAlignment="1" applyProtection="1" quotePrefix="1">
      <alignment horizontal="center" vertical="center" wrapText="1"/>
      <protection hidden="1"/>
    </xf>
    <xf numFmtId="0" fontId="25" fillId="0" borderId="16" xfId="55" applyNumberFormat="1" applyFont="1" applyFill="1" applyBorder="1" applyAlignment="1" applyProtection="1" quotePrefix="1">
      <alignment horizontal="center" vertical="center" wrapText="1"/>
      <protection hidden="1"/>
    </xf>
    <xf numFmtId="0" fontId="25" fillId="0" borderId="17" xfId="55"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3"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2" xfId="51" applyFont="1" applyFill="1" applyBorder="1" applyAlignment="1" applyProtection="1">
      <alignment horizontal="right" vertical="center" wrapText="1"/>
      <protection/>
    </xf>
    <xf numFmtId="0" fontId="0" fillId="0" borderId="20" xfId="0" applyFont="1" applyBorder="1" applyAlignment="1">
      <alignment horizontal="center" vertical="center"/>
    </xf>
    <xf numFmtId="49" fontId="0" fillId="0" borderId="25" xfId="0" applyNumberFormat="1" applyBorder="1" applyAlignment="1">
      <alignment vertical="top"/>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0" fontId="0" fillId="0" borderId="25" xfId="0" applyFont="1" applyBorder="1" applyAlignment="1" applyProtection="1">
      <alignment vertical="center"/>
      <protection hidden="1"/>
    </xf>
    <xf numFmtId="0" fontId="0" fillId="0" borderId="17" xfId="0" applyFont="1" applyBorder="1" applyAlignment="1" applyProtection="1">
      <alignment vertical="center"/>
      <protection hidden="1"/>
    </xf>
    <xf numFmtId="49" fontId="0" fillId="0" borderId="17" xfId="0" applyNumberFormat="1" applyBorder="1" applyAlignment="1">
      <alignment vertical="top"/>
    </xf>
    <xf numFmtId="0" fontId="0" fillId="0" borderId="17" xfId="0" applyFont="1" applyBorder="1" applyAlignment="1">
      <alignment vertical="center"/>
    </xf>
    <xf numFmtId="0" fontId="0" fillId="0" borderId="19" xfId="0" applyFont="1" applyBorder="1" applyAlignment="1">
      <alignment horizontal="center" vertical="center"/>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3" fillId="0" borderId="0" xfId="0" applyFont="1" applyAlignment="1">
      <alignment/>
    </xf>
    <xf numFmtId="0" fontId="0" fillId="6" borderId="12" xfId="0" applyFont="1" applyFill="1" applyBorder="1" applyAlignment="1" applyProtection="1">
      <alignment horizontal="center" vertical="center"/>
      <protection hidden="1"/>
    </xf>
    <xf numFmtId="0" fontId="0" fillId="0" borderId="12" xfId="55" applyFont="1" applyFill="1" applyBorder="1" applyAlignment="1" applyProtection="1">
      <alignment horizontal="left" vertical="center" wrapText="1"/>
      <protection locked="0"/>
    </xf>
    <xf numFmtId="0" fontId="0" fillId="0" borderId="13"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right" vertical="center" wrapText="1"/>
      <protection locked="0"/>
    </xf>
    <xf numFmtId="0" fontId="0" fillId="0" borderId="12" xfId="46"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6" borderId="12" xfId="55" applyFont="1" applyFill="1" applyBorder="1" applyAlignment="1" applyProtection="1">
      <alignment horizontal="center" vertical="center" wrapText="1"/>
      <protection hidden="1"/>
    </xf>
    <xf numFmtId="0" fontId="0" fillId="6" borderId="12" xfId="55" applyFont="1" applyFill="1" applyBorder="1" applyAlignment="1" applyProtection="1">
      <alignment horizontal="left" vertical="center" wrapText="1"/>
      <protection hidden="1"/>
    </xf>
    <xf numFmtId="0" fontId="0" fillId="6" borderId="12" xfId="55" applyFont="1" applyFill="1" applyBorder="1" applyAlignment="1" applyProtection="1">
      <alignment horizontal="center" vertical="center" wrapText="1"/>
      <protection hidden="1"/>
    </xf>
    <xf numFmtId="0" fontId="0" fillId="0" borderId="12" xfId="0" applyFont="1" applyBorder="1" applyAlignment="1" applyProtection="1">
      <alignment/>
      <protection locked="0"/>
    </xf>
    <xf numFmtId="0" fontId="0" fillId="0" borderId="12" xfId="54" applyFont="1" applyFill="1" applyBorder="1" applyAlignment="1" applyProtection="1">
      <alignment horizontal="right" vertical="center"/>
      <protection locked="0"/>
    </xf>
    <xf numFmtId="0" fontId="0" fillId="0" borderId="12" xfId="54" applyFont="1" applyFill="1" applyBorder="1" applyAlignment="1" applyProtection="1">
      <alignment horizontal="right" vertical="center" wrapText="1"/>
      <protection locked="0"/>
    </xf>
    <xf numFmtId="0" fontId="0" fillId="0" borderId="12" xfId="46" applyFont="1" applyFill="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protection locked="0"/>
    </xf>
    <xf numFmtId="0" fontId="0" fillId="6" borderId="12" xfId="55" applyFont="1" applyFill="1" applyBorder="1" applyAlignment="1" applyProtection="1">
      <alignment horizontal="left" vertical="center" wrapText="1"/>
      <protection hidden="1"/>
    </xf>
    <xf numFmtId="0" fontId="54" fillId="0" borderId="0" xfId="0" applyFont="1" applyAlignment="1">
      <alignment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1"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57" fillId="0" borderId="0" xfId="0"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xf>
    <xf numFmtId="0" fontId="57" fillId="0" borderId="15" xfId="54"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11" borderId="13" xfId="54" applyFont="1" applyFill="1" applyBorder="1" applyAlignment="1" applyProtection="1">
      <alignment horizontal="center" vertical="center" wrapText="1"/>
      <protection/>
    </xf>
    <xf numFmtId="0" fontId="0" fillId="11" borderId="12" xfId="54" applyFont="1" applyFill="1" applyBorder="1" applyAlignment="1" applyProtection="1">
      <alignment horizontal="center" vertical="center" wrapText="1"/>
      <protection/>
    </xf>
    <xf numFmtId="0" fontId="0" fillId="11" borderId="14" xfId="54" applyFont="1" applyFill="1" applyBorder="1" applyAlignment="1" applyProtection="1">
      <alignment horizontal="center" vertical="center" wrapText="1"/>
      <protection/>
    </xf>
    <xf numFmtId="14" fontId="0" fillId="11" borderId="14" xfId="54" applyNumberFormat="1" applyFont="1" applyFill="1" applyBorder="1" applyAlignment="1" applyProtection="1">
      <alignment horizontal="center" vertical="center" wrapText="1"/>
      <protection/>
    </xf>
    <xf numFmtId="0" fontId="0" fillId="11" borderId="14" xfId="54"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4"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4"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0" fontId="0" fillId="11" borderId="12" xfId="0" applyFont="1" applyFill="1" applyBorder="1" applyAlignment="1">
      <alignment horizontal="center" vertical="center" wrapText="1"/>
    </xf>
    <xf numFmtId="0" fontId="0" fillId="11" borderId="12" xfId="54" applyFont="1" applyFill="1" applyBorder="1" applyAlignment="1" applyProtection="1">
      <alignment horizontal="left" vertical="center" wrapText="1"/>
      <protection/>
    </xf>
    <xf numFmtId="0" fontId="0" fillId="11" borderId="12" xfId="54" applyFont="1" applyFill="1" applyBorder="1" applyAlignment="1" applyProtection="1">
      <alignment horizontal="center" vertical="center" wrapText="1"/>
      <protection hidden="1"/>
    </xf>
    <xf numFmtId="0" fontId="0" fillId="11" borderId="12" xfId="54"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11" borderId="25" xfId="54"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0" fillId="0" borderId="12" xfId="0" applyFont="1" applyFill="1" applyBorder="1" applyAlignment="1" applyProtection="1">
      <alignment horizontal="left" vertical="center"/>
      <protection locked="0"/>
    </xf>
    <xf numFmtId="14" fontId="0" fillId="0" borderId="12" xfId="55" applyNumberFormat="1" applyFont="1" applyFill="1" applyBorder="1" applyAlignment="1" applyProtection="1">
      <alignment horizontal="center" vertical="center" wrapText="1"/>
      <protection locked="0"/>
    </xf>
    <xf numFmtId="0" fontId="25" fillId="0" borderId="12" xfId="55" applyFont="1" applyFill="1" applyBorder="1" applyAlignment="1" applyProtection="1">
      <alignment horizontal="center" vertical="center" wrapText="1"/>
      <protection locked="0"/>
    </xf>
    <xf numFmtId="14" fontId="25" fillId="0" borderId="12" xfId="55" applyNumberFormat="1" applyFont="1" applyFill="1" applyBorder="1" applyAlignment="1" applyProtection="1">
      <alignment horizontal="center" vertical="center" wrapText="1"/>
      <protection locked="0"/>
    </xf>
    <xf numFmtId="180" fontId="74" fillId="0" borderId="27" xfId="45" applyFont="1" applyFill="1" applyBorder="1" applyAlignment="1" applyProtection="1">
      <alignment horizontal="left" vertical="center"/>
      <protection locked="0"/>
    </xf>
    <xf numFmtId="0" fontId="75" fillId="0" borderId="12" xfId="0" applyFont="1" applyBorder="1" applyAlignment="1" applyProtection="1">
      <alignment horizontal="center"/>
      <protection locked="0"/>
    </xf>
    <xf numFmtId="180" fontId="74" fillId="0" borderId="27" xfId="45" applyFont="1" applyFill="1" applyBorder="1" applyAlignment="1" applyProtection="1">
      <alignment horizontal="center" vertical="center"/>
      <protection locked="0"/>
    </xf>
    <xf numFmtId="181" fontId="76" fillId="0" borderId="28" xfId="56" applyNumberFormat="1" applyFont="1" applyFill="1" applyBorder="1" applyAlignment="1" applyProtection="1">
      <alignment horizontal="center" vertical="center" wrapText="1"/>
      <protection locked="0"/>
    </xf>
    <xf numFmtId="0" fontId="77" fillId="0" borderId="12" xfId="46"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protection locked="0"/>
    </xf>
    <xf numFmtId="180" fontId="0" fillId="0" borderId="12" xfId="45" applyFont="1" applyFill="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74" fillId="0"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180" fontId="0" fillId="0" borderId="12" xfId="45" applyFont="1" applyFill="1" applyBorder="1" applyAlignment="1" applyProtection="1">
      <alignment horizontal="center" vertical="center"/>
      <protection locked="0"/>
    </xf>
    <xf numFmtId="180" fontId="0" fillId="0" borderId="12" xfId="55" applyNumberFormat="1" applyFont="1" applyFill="1" applyBorder="1" applyAlignment="1" applyProtection="1">
      <alignment horizontal="center" vertical="center" wrapText="1"/>
      <protection locked="0"/>
    </xf>
    <xf numFmtId="0" fontId="78" fillId="0" borderId="12" xfId="0" applyFont="1" applyBorder="1" applyAlignment="1" applyProtection="1">
      <alignment horizontal="center"/>
      <protection locked="0"/>
    </xf>
    <xf numFmtId="0" fontId="6" fillId="0" borderId="12" xfId="0" applyFont="1" applyBorder="1" applyAlignment="1" applyProtection="1">
      <alignment horizontal="center" wrapText="1"/>
      <protection locked="0"/>
    </xf>
    <xf numFmtId="0" fontId="77" fillId="0" borderId="12" xfId="46" applyFont="1" applyFill="1" applyBorder="1" applyAlignment="1" applyProtection="1">
      <alignment horizontal="center"/>
      <protection locked="0"/>
    </xf>
    <xf numFmtId="0" fontId="0" fillId="0" borderId="12" xfId="0" applyFont="1" applyBorder="1" applyAlignment="1" applyProtection="1">
      <alignment horizontal="left" vertical="center"/>
      <protection locked="0"/>
    </xf>
    <xf numFmtId="0" fontId="76" fillId="0" borderId="12" xfId="60" applyFont="1" applyBorder="1" applyAlignment="1" applyProtection="1">
      <alignment horizontal="center" vertical="center" wrapText="1"/>
      <protection locked="0"/>
    </xf>
    <xf numFmtId="49" fontId="0" fillId="0" borderId="17" xfId="0" applyNumberFormat="1" applyFont="1" applyBorder="1" applyAlignment="1">
      <alignment vertical="top"/>
    </xf>
    <xf numFmtId="14" fontId="0" fillId="0" borderId="0"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74" fontId="0" fillId="0" borderId="20" xfId="0" applyNumberFormat="1" applyFont="1" applyFill="1" applyBorder="1" applyAlignment="1" applyProtection="1">
      <alignment horizontal="center"/>
      <protection hidden="1"/>
    </xf>
    <xf numFmtId="0" fontId="0" fillId="0" borderId="25" xfId="0" applyFont="1" applyBorder="1" applyAlignment="1" applyProtection="1">
      <alignment horizontal="center" vertical="center"/>
      <protection hidden="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33" fillId="0" borderId="0" xfId="0" applyFont="1" applyAlignment="1">
      <alignment/>
    </xf>
    <xf numFmtId="0" fontId="59" fillId="0" borderId="0" xfId="0" applyFont="1" applyAlignment="1">
      <alignment/>
    </xf>
    <xf numFmtId="0" fontId="0" fillId="0" borderId="0" xfId="0" applyBorder="1" applyAlignment="1">
      <alignment/>
    </xf>
    <xf numFmtId="44" fontId="0" fillId="0" borderId="0" xfId="51" applyFont="1" applyBorder="1" applyAlignment="1">
      <alignment/>
    </xf>
    <xf numFmtId="0" fontId="8" fillId="0" borderId="0" xfId="0" applyFont="1" applyAlignment="1">
      <alignment/>
    </xf>
    <xf numFmtId="0" fontId="0" fillId="0" borderId="0" xfId="0" applyFont="1" applyAlignment="1">
      <alignment horizontal="left"/>
    </xf>
    <xf numFmtId="0" fontId="0" fillId="0" borderId="20" xfId="0" applyFont="1" applyBorder="1" applyAlignment="1" applyProtection="1">
      <alignment vertical="center"/>
      <protection hidden="1"/>
    </xf>
    <xf numFmtId="0" fontId="0" fillId="0" borderId="24"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0" fontId="79" fillId="0" borderId="0" xfId="0" applyFont="1" applyAlignment="1">
      <alignment/>
    </xf>
    <xf numFmtId="0" fontId="80" fillId="0" borderId="0" xfId="0" applyFont="1" applyAlignment="1">
      <alignment/>
    </xf>
    <xf numFmtId="0" fontId="81" fillId="0" borderId="0" xfId="0" applyFont="1" applyAlignment="1">
      <alignment vertical="center"/>
    </xf>
    <xf numFmtId="0" fontId="82" fillId="0" borderId="0" xfId="0" applyFont="1" applyAlignment="1">
      <alignment horizontal="left" vertical="center"/>
    </xf>
    <xf numFmtId="44" fontId="22" fillId="0" borderId="0" xfId="51" applyFont="1" applyAlignment="1">
      <alignment horizontal="right"/>
    </xf>
    <xf numFmtId="0" fontId="0" fillId="0" borderId="12" xfId="0" applyBorder="1" applyAlignment="1">
      <alignment/>
    </xf>
    <xf numFmtId="44" fontId="0" fillId="0" borderId="12" xfId="51" applyFont="1" applyBorder="1" applyAlignment="1">
      <alignment/>
    </xf>
    <xf numFmtId="44" fontId="0" fillId="0" borderId="17" xfId="51" applyFont="1" applyFill="1" applyBorder="1" applyAlignment="1" applyProtection="1">
      <alignment horizontal="center"/>
      <protection hidden="1"/>
    </xf>
    <xf numFmtId="44" fontId="0" fillId="0" borderId="22" xfId="51" applyFont="1" applyFill="1" applyBorder="1" applyAlignment="1" applyProtection="1">
      <alignment horizontal="center"/>
      <protection hidden="1"/>
    </xf>
    <xf numFmtId="44" fontId="0" fillId="0" borderId="0" xfId="51" applyFont="1" applyAlignment="1" applyProtection="1">
      <alignment/>
      <protection locked="0"/>
    </xf>
    <xf numFmtId="44" fontId="0" fillId="0" borderId="0" xfId="51" applyFont="1" applyFill="1" applyBorder="1" applyAlignment="1" applyProtection="1">
      <alignment/>
      <protection locked="0"/>
    </xf>
    <xf numFmtId="44" fontId="6" fillId="0" borderId="0" xfId="51" applyFont="1" applyAlignment="1" applyProtection="1">
      <alignment wrapText="1"/>
      <protection locked="0"/>
    </xf>
    <xf numFmtId="44" fontId="57" fillId="0" borderId="0" xfId="51" applyFont="1" applyFill="1" applyBorder="1" applyAlignment="1" applyProtection="1">
      <alignment horizontal="center" vertical="center" wrapText="1"/>
      <protection/>
    </xf>
    <xf numFmtId="44" fontId="5" fillId="0" borderId="14" xfId="51" applyFont="1" applyFill="1" applyBorder="1" applyAlignment="1" applyProtection="1">
      <alignment horizontal="right" vertical="center" wrapText="1"/>
      <protection/>
    </xf>
    <xf numFmtId="44" fontId="0" fillId="0" borderId="0" xfId="51" applyFont="1" applyBorder="1" applyAlignment="1" applyProtection="1">
      <alignment vertical="center"/>
      <protection hidden="1"/>
    </xf>
    <xf numFmtId="44" fontId="0" fillId="0" borderId="0" xfId="51" applyFont="1" applyBorder="1" applyAlignment="1" applyProtection="1">
      <alignment horizontal="right"/>
      <protection hidden="1"/>
    </xf>
    <xf numFmtId="44" fontId="0" fillId="0" borderId="0" xfId="51" applyFont="1" applyBorder="1" applyAlignment="1" applyProtection="1">
      <alignment horizontal="right" vertical="center"/>
      <protection hidden="1"/>
    </xf>
    <xf numFmtId="44" fontId="0" fillId="0" borderId="0" xfId="51" applyFont="1" applyBorder="1" applyAlignment="1" applyProtection="1">
      <alignment horizontal="right" vertical="center" shrinkToFit="1"/>
      <protection hidden="1"/>
    </xf>
    <xf numFmtId="44" fontId="0" fillId="0" borderId="0" xfId="51" applyFont="1" applyBorder="1" applyAlignment="1" applyProtection="1">
      <alignment horizontal="left" vertical="center"/>
      <protection hidden="1"/>
    </xf>
    <xf numFmtId="44" fontId="0" fillId="0" borderId="0" xfId="51" applyFont="1" applyBorder="1" applyAlignment="1" applyProtection="1">
      <alignment vertical="center"/>
      <protection hidden="1"/>
    </xf>
    <xf numFmtId="44" fontId="0" fillId="0" borderId="0" xfId="51" applyFont="1" applyFill="1" applyBorder="1" applyAlignment="1" applyProtection="1">
      <alignment vertical="center"/>
      <protection hidden="1"/>
    </xf>
    <xf numFmtId="44" fontId="0" fillId="0" borderId="0" xfId="51" applyFont="1" applyFill="1" applyBorder="1" applyAlignment="1">
      <alignment vertical="center"/>
    </xf>
    <xf numFmtId="44" fontId="0" fillId="0" borderId="0" xfId="51" applyFont="1" applyBorder="1" applyAlignment="1">
      <alignment vertical="center"/>
    </xf>
    <xf numFmtId="0" fontId="83" fillId="0" borderId="0" xfId="0" applyFont="1" applyAlignment="1">
      <alignment horizontal="left" vertical="center"/>
    </xf>
    <xf numFmtId="0" fontId="0" fillId="0" borderId="1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0" borderId="0" xfId="0" applyNumberFormat="1" applyFont="1" applyFill="1" applyBorder="1" applyAlignment="1" applyProtection="1">
      <alignment horizontal="center" vertical="center" wrapText="1"/>
      <protection/>
    </xf>
    <xf numFmtId="174" fontId="0" fillId="0" borderId="19" xfId="0" applyNumberFormat="1" applyFont="1" applyFill="1" applyBorder="1" applyAlignment="1" applyProtection="1">
      <alignment horizontal="center" wrapText="1"/>
      <protection hidden="1"/>
    </xf>
    <xf numFmtId="44" fontId="0" fillId="0" borderId="16" xfId="51" applyFont="1" applyFill="1" applyBorder="1" applyAlignment="1" applyProtection="1">
      <alignment horizontal="center" wrapText="1"/>
      <protection hidden="1"/>
    </xf>
    <xf numFmtId="49" fontId="0" fillId="0" borderId="0" xfId="0" applyNumberFormat="1" applyFill="1" applyBorder="1" applyAlignment="1">
      <alignment vertical="top"/>
    </xf>
    <xf numFmtId="0" fontId="0" fillId="0" borderId="0" xfId="0" applyFill="1" applyBorder="1" applyAlignment="1">
      <alignment horizontal="center" vertical="top"/>
    </xf>
    <xf numFmtId="49" fontId="0" fillId="0" borderId="17" xfId="0" applyNumberFormat="1" applyFill="1" applyBorder="1" applyAlignment="1">
      <alignment vertical="top"/>
    </xf>
    <xf numFmtId="0" fontId="0" fillId="0" borderId="0" xfId="0" applyFont="1" applyFill="1" applyBorder="1" applyAlignment="1" applyProtection="1">
      <alignment vertical="center"/>
      <protection hidden="1"/>
    </xf>
    <xf numFmtId="49" fontId="0" fillId="0" borderId="17" xfId="0" applyNumberFormat="1" applyFont="1" applyFill="1" applyBorder="1" applyAlignment="1">
      <alignment vertical="top"/>
    </xf>
    <xf numFmtId="0" fontId="0" fillId="0" borderId="17" xfId="0" applyFont="1" applyFill="1" applyBorder="1" applyAlignment="1">
      <alignment vertical="center"/>
    </xf>
    <xf numFmtId="49" fontId="0" fillId="0" borderId="0" xfId="0" applyNumberFormat="1" applyFont="1" applyFill="1" applyBorder="1" applyAlignment="1">
      <alignment vertical="top"/>
    </xf>
    <xf numFmtId="0" fontId="0" fillId="0" borderId="0" xfId="0" applyFont="1" applyFill="1" applyBorder="1" applyAlignment="1">
      <alignment vertical="top"/>
    </xf>
    <xf numFmtId="49" fontId="0" fillId="0" borderId="0" xfId="0" applyNumberFormat="1" applyFont="1" applyFill="1" applyBorder="1" applyAlignment="1">
      <alignment vertical="top"/>
    </xf>
    <xf numFmtId="49" fontId="0" fillId="0" borderId="17" xfId="0" applyNumberFormat="1" applyFont="1" applyFill="1" applyBorder="1" applyAlignment="1">
      <alignment vertical="top"/>
    </xf>
    <xf numFmtId="0" fontId="0" fillId="0" borderId="17" xfId="0" applyFont="1" applyFill="1" applyBorder="1" applyAlignment="1" applyProtection="1">
      <alignment vertical="center"/>
      <protection hidden="1"/>
    </xf>
    <xf numFmtId="49" fontId="0" fillId="0" borderId="0" xfId="0" applyNumberFormat="1" applyFill="1" applyBorder="1" applyAlignment="1">
      <alignment horizontal="left" vertical="top"/>
    </xf>
    <xf numFmtId="0" fontId="4" fillId="0" borderId="0" xfId="0" applyFont="1" applyFill="1" applyBorder="1" applyAlignment="1">
      <alignment horizontal="center" vertical="center"/>
    </xf>
    <xf numFmtId="49" fontId="0" fillId="0" borderId="25" xfId="0" applyNumberFormat="1" applyFill="1" applyBorder="1" applyAlignment="1">
      <alignment vertical="top"/>
    </xf>
    <xf numFmtId="0" fontId="0" fillId="17" borderId="0" xfId="0" applyFont="1" applyFill="1" applyBorder="1" applyAlignment="1" applyProtection="1">
      <alignment vertical="center"/>
      <protection hidden="1"/>
    </xf>
    <xf numFmtId="0" fontId="0" fillId="17" borderId="0" xfId="0" applyFont="1" applyFill="1" applyBorder="1" applyAlignment="1">
      <alignment vertical="center"/>
    </xf>
    <xf numFmtId="0" fontId="0" fillId="0" borderId="21" xfId="0" applyFont="1" applyFill="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84" fillId="0" borderId="0" xfId="0" applyFont="1" applyAlignment="1">
      <alignment horizontal="left" vertical="center"/>
    </xf>
    <xf numFmtId="0" fontId="85" fillId="0" borderId="0" xfId="0" applyFont="1" applyAlignment="1">
      <alignment horizontal="left" vertical="center"/>
    </xf>
    <xf numFmtId="0" fontId="86" fillId="18" borderId="12" xfId="54" applyNumberFormat="1" applyFont="1" applyFill="1" applyBorder="1" applyAlignment="1" applyProtection="1">
      <alignment horizontal="center" vertical="center" wrapText="1"/>
      <protection/>
    </xf>
    <xf numFmtId="0" fontId="86" fillId="18" borderId="24" xfId="54" applyNumberFormat="1" applyFont="1" applyFill="1" applyBorder="1" applyAlignment="1" applyProtection="1">
      <alignment horizontal="center" vertical="center" wrapText="1"/>
      <protection/>
    </xf>
    <xf numFmtId="0" fontId="86" fillId="18" borderId="12" xfId="54" applyNumberFormat="1" applyFont="1" applyFill="1" applyBorder="1" applyAlignment="1" applyProtection="1">
      <alignment horizontal="center" vertical="center" wrapText="1"/>
      <protection hidden="1"/>
    </xf>
    <xf numFmtId="44" fontId="86" fillId="18" borderId="12" xfId="51" applyFont="1" applyFill="1" applyBorder="1" applyAlignment="1" applyProtection="1">
      <alignment horizontal="center" vertical="center" wrapText="1"/>
      <protection/>
    </xf>
    <xf numFmtId="0" fontId="10" fillId="18" borderId="12" xfId="54" applyNumberFormat="1" applyFont="1" applyFill="1" applyBorder="1" applyAlignment="1" applyProtection="1">
      <alignment horizontal="center" vertical="center" wrapText="1"/>
      <protection/>
    </xf>
    <xf numFmtId="0" fontId="10" fillId="18" borderId="24" xfId="54" applyNumberFormat="1" applyFont="1" applyFill="1" applyBorder="1" applyAlignment="1" applyProtection="1">
      <alignment horizontal="center" vertical="center" wrapText="1"/>
      <protection/>
    </xf>
    <xf numFmtId="0" fontId="10" fillId="18" borderId="29" xfId="54" applyNumberFormat="1" applyFont="1" applyFill="1" applyBorder="1" applyAlignment="1" applyProtection="1">
      <alignment horizontal="center" vertical="center" wrapText="1"/>
      <protection/>
    </xf>
    <xf numFmtId="0" fontId="10" fillId="18" borderId="12" xfId="54" applyNumberFormat="1" applyFont="1" applyFill="1" applyBorder="1" applyAlignment="1" applyProtection="1">
      <alignment horizontal="center" vertical="center" wrapText="1"/>
      <protection hidden="1"/>
    </xf>
    <xf numFmtId="0" fontId="85" fillId="0" borderId="0" xfId="0" applyFont="1" applyFill="1" applyAlignment="1" applyProtection="1">
      <alignment horizontal="left" vertical="center"/>
      <protection locked="0"/>
    </xf>
    <xf numFmtId="0" fontId="54" fillId="18" borderId="30" xfId="0" applyFont="1" applyFill="1" applyBorder="1" applyAlignment="1">
      <alignment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11" fillId="18" borderId="33" xfId="0" applyFont="1" applyFill="1" applyBorder="1" applyAlignment="1">
      <alignment horizontal="right"/>
    </xf>
    <xf numFmtId="0" fontId="11" fillId="18" borderId="34" xfId="0" applyFont="1" applyFill="1" applyBorder="1" applyAlignment="1">
      <alignment horizontal="left"/>
    </xf>
    <xf numFmtId="174" fontId="11" fillId="18" borderId="34" xfId="0" applyNumberFormat="1" applyFont="1" applyFill="1" applyBorder="1" applyAlignment="1">
      <alignment horizontal="right"/>
    </xf>
    <xf numFmtId="0" fontId="11" fillId="18" borderId="35" xfId="0" applyFont="1" applyFill="1" applyBorder="1" applyAlignment="1">
      <alignment horizontal="left"/>
    </xf>
    <xf numFmtId="0" fontId="87" fillId="18" borderId="0" xfId="0" applyFont="1" applyFill="1" applyAlignment="1">
      <alignment horizontal="right" vertical="center"/>
    </xf>
    <xf numFmtId="0" fontId="87" fillId="18" borderId="0" xfId="0" applyFont="1" applyFill="1" applyAlignment="1">
      <alignment/>
    </xf>
    <xf numFmtId="0" fontId="88" fillId="18" borderId="0" xfId="0" applyFont="1" applyFill="1" applyAlignment="1">
      <alignment/>
    </xf>
    <xf numFmtId="0" fontId="89" fillId="0" borderId="0" xfId="0" applyFont="1" applyAlignment="1">
      <alignment/>
    </xf>
    <xf numFmtId="0" fontId="89" fillId="0" borderId="0" xfId="0" applyFont="1" applyFill="1" applyAlignment="1">
      <alignment/>
    </xf>
    <xf numFmtId="0" fontId="87" fillId="18" borderId="0" xfId="0" applyFont="1" applyFill="1" applyAlignment="1">
      <alignment horizontal="left" vertical="center"/>
    </xf>
    <xf numFmtId="0" fontId="4"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vertical="justify"/>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justify"/>
    </xf>
    <xf numFmtId="0" fontId="8" fillId="0" borderId="0" xfId="0" applyFont="1" applyAlignment="1">
      <alignment vertical="justify"/>
    </xf>
    <xf numFmtId="0" fontId="85" fillId="0" borderId="0" xfId="0" applyFont="1" applyAlignment="1">
      <alignment horizontal="left" vertical="center"/>
    </xf>
    <xf numFmtId="0" fontId="8" fillId="0" borderId="0" xfId="0" applyFont="1" applyAlignment="1">
      <alignment horizontal="justify" vertical="justify"/>
    </xf>
    <xf numFmtId="0" fontId="4" fillId="0" borderId="0" xfId="0" applyFont="1" applyAlignment="1">
      <alignment horizontal="justify" vertical="center"/>
    </xf>
    <xf numFmtId="0" fontId="8" fillId="0" borderId="0" xfId="0" applyFont="1" applyAlignment="1">
      <alignment horizontal="justify" vertical="top" wrapText="1"/>
    </xf>
    <xf numFmtId="0" fontId="8" fillId="0" borderId="0" xfId="0" applyFont="1" applyAlignment="1">
      <alignment horizontal="justify" vertical="top"/>
    </xf>
    <xf numFmtId="0" fontId="0" fillId="0" borderId="15" xfId="0" applyFont="1" applyBorder="1" applyAlignment="1" applyProtection="1">
      <alignment horizontal="center" vertical="center"/>
      <protection hidden="1"/>
    </xf>
    <xf numFmtId="0" fontId="0" fillId="17" borderId="0" xfId="0" applyFont="1" applyFill="1" applyBorder="1" applyAlignment="1" applyProtection="1">
      <alignment horizontal="center" vertical="center"/>
      <protection hidden="1"/>
    </xf>
    <xf numFmtId="0" fontId="0" fillId="17"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rmal_Licencias 04-05 2" xfId="56"/>
    <cellStyle name="Notas" xfId="57"/>
    <cellStyle name="Percent" xfId="58"/>
    <cellStyle name="Salida" xfId="59"/>
    <cellStyle name="TableStyleLight1" xfId="60"/>
    <cellStyle name="Texto de advertencia" xfId="61"/>
    <cellStyle name="Texto explicativo" xfId="62"/>
    <cellStyle name="Título" xfId="63"/>
    <cellStyle name="Título 1" xfId="64"/>
    <cellStyle name="Título 2" xfId="65"/>
    <cellStyle name="Título 3" xfId="66"/>
    <cellStyle name="Total" xfId="67"/>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95250</xdr:rowOff>
    </xdr:from>
    <xdr:to>
      <xdr:col>6</xdr:col>
      <xdr:colOff>1476375</xdr:colOff>
      <xdr:row>3</xdr:row>
      <xdr:rowOff>19050</xdr:rowOff>
    </xdr:to>
    <xdr:pic>
      <xdr:nvPicPr>
        <xdr:cNvPr id="1" name="Picture 8" descr="logo FEDO GIF small"/>
        <xdr:cNvPicPr preferRelativeResize="1">
          <a:picLocks noChangeAspect="1"/>
        </xdr:cNvPicPr>
      </xdr:nvPicPr>
      <xdr:blipFill>
        <a:blip r:embed="rId1"/>
        <a:stretch>
          <a:fillRect/>
        </a:stretch>
      </xdr:blipFill>
      <xdr:spPr>
        <a:xfrm>
          <a:off x="3695700" y="95250"/>
          <a:ext cx="1543050" cy="752475"/>
        </a:xfrm>
        <a:prstGeom prst="rect">
          <a:avLst/>
        </a:prstGeom>
        <a:noFill/>
        <a:ln w="9525" cmpd="sng">
          <a:noFill/>
        </a:ln>
      </xdr:spPr>
    </xdr:pic>
    <xdr:clientData/>
  </xdr:twoCellAnchor>
  <xdr:twoCellAnchor editAs="oneCell">
    <xdr:from>
      <xdr:col>7</xdr:col>
      <xdr:colOff>361950</xdr:colOff>
      <xdr:row>0</xdr:row>
      <xdr:rowOff>123825</xdr:rowOff>
    </xdr:from>
    <xdr:to>
      <xdr:col>9</xdr:col>
      <xdr:colOff>571500</xdr:colOff>
      <xdr:row>3</xdr:row>
      <xdr:rowOff>28575</xdr:rowOff>
    </xdr:to>
    <xdr:pic>
      <xdr:nvPicPr>
        <xdr:cNvPr id="2" name="2 Imagen" descr="LOGO_CSDletras.gif"/>
        <xdr:cNvPicPr preferRelativeResize="1">
          <a:picLocks noChangeAspect="1"/>
        </xdr:cNvPicPr>
      </xdr:nvPicPr>
      <xdr:blipFill>
        <a:blip r:embed="rId2"/>
        <a:stretch>
          <a:fillRect/>
        </a:stretch>
      </xdr:blipFill>
      <xdr:spPr>
        <a:xfrm>
          <a:off x="5648325" y="123825"/>
          <a:ext cx="942975" cy="733425"/>
        </a:xfrm>
        <a:prstGeom prst="rect">
          <a:avLst/>
        </a:prstGeom>
        <a:noFill/>
        <a:ln w="9525" cmpd="sng">
          <a:noFill/>
        </a:ln>
      </xdr:spPr>
    </xdr:pic>
    <xdr:clientData/>
  </xdr:twoCellAnchor>
  <xdr:twoCellAnchor>
    <xdr:from>
      <xdr:col>1</xdr:col>
      <xdr:colOff>123825</xdr:colOff>
      <xdr:row>62</xdr:row>
      <xdr:rowOff>104775</xdr:rowOff>
    </xdr:from>
    <xdr:to>
      <xdr:col>10</xdr:col>
      <xdr:colOff>295275</xdr:colOff>
      <xdr:row>69</xdr:row>
      <xdr:rowOff>295275</xdr:rowOff>
    </xdr:to>
    <xdr:sp>
      <xdr:nvSpPr>
        <xdr:cNvPr id="3" name="3 CuadroTexto"/>
        <xdr:cNvSpPr txBox="1">
          <a:spLocks noChangeArrowheads="1"/>
        </xdr:cNvSpPr>
      </xdr:nvSpPr>
      <xdr:spPr>
        <a:xfrm>
          <a:off x="219075" y="15744825"/>
          <a:ext cx="6753225" cy="521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114300</xdr:rowOff>
    </xdr:from>
    <xdr:to>
      <xdr:col>7</xdr:col>
      <xdr:colOff>438150</xdr:colOff>
      <xdr:row>3</xdr:row>
      <xdr:rowOff>95250</xdr:rowOff>
    </xdr:to>
    <xdr:pic>
      <xdr:nvPicPr>
        <xdr:cNvPr id="1" name="Picture 42" descr="logo FEDO GIF small"/>
        <xdr:cNvPicPr preferRelativeResize="1">
          <a:picLocks noChangeAspect="1"/>
        </xdr:cNvPicPr>
      </xdr:nvPicPr>
      <xdr:blipFill>
        <a:blip r:embed="rId1"/>
        <a:stretch>
          <a:fillRect/>
        </a:stretch>
      </xdr:blipFill>
      <xdr:spPr>
        <a:xfrm>
          <a:off x="5153025" y="114300"/>
          <a:ext cx="1266825" cy="666750"/>
        </a:xfrm>
        <a:prstGeom prst="rect">
          <a:avLst/>
        </a:prstGeom>
        <a:noFill/>
        <a:ln w="9525" cmpd="sng">
          <a:noFill/>
        </a:ln>
      </xdr:spPr>
    </xdr:pic>
    <xdr:clientData/>
  </xdr:twoCellAnchor>
  <xdr:twoCellAnchor editAs="oneCell">
    <xdr:from>
      <xdr:col>8</xdr:col>
      <xdr:colOff>495300</xdr:colOff>
      <xdr:row>0</xdr:row>
      <xdr:rowOff>114300</xdr:rowOff>
    </xdr:from>
    <xdr:to>
      <xdr:col>9</xdr:col>
      <xdr:colOff>266700</xdr:colOff>
      <xdr:row>3</xdr:row>
      <xdr:rowOff>161925</xdr:rowOff>
    </xdr:to>
    <xdr:pic>
      <xdr:nvPicPr>
        <xdr:cNvPr id="2" name="2 Imagen" descr="LOGO_CSDletras.gif"/>
        <xdr:cNvPicPr preferRelativeResize="1">
          <a:picLocks noChangeAspect="1"/>
        </xdr:cNvPicPr>
      </xdr:nvPicPr>
      <xdr:blipFill>
        <a:blip r:embed="rId2"/>
        <a:stretch>
          <a:fillRect/>
        </a:stretch>
      </xdr:blipFill>
      <xdr:spPr>
        <a:xfrm>
          <a:off x="7705725" y="114300"/>
          <a:ext cx="942975" cy="733425"/>
        </a:xfrm>
        <a:prstGeom prst="rect">
          <a:avLst/>
        </a:prstGeom>
        <a:noFill/>
        <a:ln w="9525" cmpd="sng">
          <a:noFill/>
        </a:ln>
      </xdr:spPr>
    </xdr:pic>
    <xdr:clientData/>
  </xdr:twoCellAnchor>
  <xdr:twoCellAnchor>
    <xdr:from>
      <xdr:col>0</xdr:col>
      <xdr:colOff>76200</xdr:colOff>
      <xdr:row>110</xdr:row>
      <xdr:rowOff>19050</xdr:rowOff>
    </xdr:from>
    <xdr:to>
      <xdr:col>9</xdr:col>
      <xdr:colOff>647700</xdr:colOff>
      <xdr:row>117</xdr:row>
      <xdr:rowOff>114300</xdr:rowOff>
    </xdr:to>
    <xdr:sp>
      <xdr:nvSpPr>
        <xdr:cNvPr id="3" name="4 CuadroTexto"/>
        <xdr:cNvSpPr txBox="1">
          <a:spLocks noChangeArrowheads="1"/>
        </xdr:cNvSpPr>
      </xdr:nvSpPr>
      <xdr:spPr>
        <a:xfrm>
          <a:off x="76200" y="17478375"/>
          <a:ext cx="8953500" cy="3295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2</xdr:row>
      <xdr:rowOff>152400</xdr:rowOff>
    </xdr:from>
    <xdr:to>
      <xdr:col>2</xdr:col>
      <xdr:colOff>409575</xdr:colOff>
      <xdr:row>7</xdr:row>
      <xdr:rowOff>66675</xdr:rowOff>
    </xdr:to>
    <xdr:pic>
      <xdr:nvPicPr>
        <xdr:cNvPr id="1" name="Picture 1" descr="logo fedo con texto GIF"/>
        <xdr:cNvPicPr preferRelativeResize="1">
          <a:picLocks noChangeAspect="1"/>
        </xdr:cNvPicPr>
      </xdr:nvPicPr>
      <xdr:blipFill>
        <a:blip r:embed="rId1"/>
        <a:stretch>
          <a:fillRect/>
        </a:stretch>
      </xdr:blipFill>
      <xdr:spPr>
        <a:xfrm>
          <a:off x="838200" y="533400"/>
          <a:ext cx="1476375" cy="714375"/>
        </a:xfrm>
        <a:prstGeom prst="rect">
          <a:avLst/>
        </a:prstGeom>
        <a:noFill/>
        <a:ln w="9525" cmpd="sng">
          <a:noFill/>
        </a:ln>
      </xdr:spPr>
    </xdr:pic>
    <xdr:clientData/>
  </xdr:twoCellAnchor>
  <xdr:twoCellAnchor editAs="oneCell">
    <xdr:from>
      <xdr:col>2</xdr:col>
      <xdr:colOff>752475</xdr:colOff>
      <xdr:row>3</xdr:row>
      <xdr:rowOff>9525</xdr:rowOff>
    </xdr:from>
    <xdr:to>
      <xdr:col>3</xdr:col>
      <xdr:colOff>704850</xdr:colOff>
      <xdr:row>7</xdr:row>
      <xdr:rowOff>123825</xdr:rowOff>
    </xdr:to>
    <xdr:pic>
      <xdr:nvPicPr>
        <xdr:cNvPr id="2" name="2 Imagen" descr="LOGO_CSDletras.gif"/>
        <xdr:cNvPicPr preferRelativeResize="1">
          <a:picLocks noChangeAspect="1"/>
        </xdr:cNvPicPr>
      </xdr:nvPicPr>
      <xdr:blipFill>
        <a:blip r:embed="rId2"/>
        <a:stretch>
          <a:fillRect/>
        </a:stretch>
      </xdr:blipFill>
      <xdr:spPr>
        <a:xfrm>
          <a:off x="2657475" y="571500"/>
          <a:ext cx="942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P115"/>
  <sheetViews>
    <sheetView showGridLines="0" zoomScalePageLayoutView="0" workbookViewId="0" topLeftCell="A1">
      <selection activeCell="M26" sqref="M26"/>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5.140625" style="0" customWidth="1"/>
    <col min="10" max="10" width="9.8515625" style="0" customWidth="1"/>
    <col min="11" max="11" width="5.7109375" style="0" customWidth="1"/>
    <col min="12" max="12" width="1.1484375" style="0" customWidth="1"/>
  </cols>
  <sheetData>
    <row r="1" ht="12"/>
    <row r="2" ht="35.25" customHeight="1"/>
    <row r="3" spans="2:11" ht="18" customHeight="1">
      <c r="B3" s="393" t="s">
        <v>75</v>
      </c>
      <c r="C3" s="393"/>
      <c r="D3" s="393"/>
      <c r="E3" s="393"/>
      <c r="F3" s="393"/>
      <c r="G3" s="393"/>
      <c r="H3" s="393"/>
      <c r="I3" s="393"/>
      <c r="J3" s="393"/>
      <c r="K3" s="393"/>
    </row>
    <row r="4" spans="2:11" ht="18" customHeight="1">
      <c r="B4" s="393" t="s">
        <v>462</v>
      </c>
      <c r="C4" s="393"/>
      <c r="D4" s="393"/>
      <c r="E4" s="393"/>
      <c r="F4" s="393"/>
      <c r="G4" s="393"/>
      <c r="H4" s="393"/>
      <c r="I4" s="393"/>
      <c r="J4" s="393"/>
      <c r="K4" s="393"/>
    </row>
    <row r="5" spans="2:11" ht="18" customHeight="1">
      <c r="B5" s="393" t="s">
        <v>450</v>
      </c>
      <c r="C5" s="393"/>
      <c r="D5" s="393"/>
      <c r="E5" s="393"/>
      <c r="F5" s="393"/>
      <c r="G5" s="393"/>
      <c r="H5" s="393"/>
      <c r="I5" s="393"/>
      <c r="J5" s="393"/>
      <c r="K5" s="393"/>
    </row>
    <row r="6" spans="2:11" ht="18" customHeight="1">
      <c r="B6" s="326"/>
      <c r="C6" s="326"/>
      <c r="D6" s="326"/>
      <c r="E6" s="326"/>
      <c r="F6" s="326"/>
      <c r="G6" s="326"/>
      <c r="H6" s="326"/>
      <c r="I6" s="326"/>
      <c r="J6" s="326"/>
      <c r="K6" s="326"/>
    </row>
    <row r="7" spans="2:11" ht="18" customHeight="1">
      <c r="B7" s="306"/>
      <c r="C7" s="67"/>
      <c r="D7" s="67"/>
      <c r="E7" s="67"/>
      <c r="F7" s="67"/>
      <c r="G7" s="67"/>
      <c r="H7" s="67"/>
      <c r="I7" s="67"/>
      <c r="J7" s="67"/>
      <c r="K7" s="67"/>
    </row>
    <row r="8" spans="2:11" ht="39.75" customHeight="1">
      <c r="B8" s="394" t="s">
        <v>472</v>
      </c>
      <c r="C8" s="394"/>
      <c r="D8" s="394"/>
      <c r="E8" s="394"/>
      <c r="F8" s="394"/>
      <c r="G8" s="394"/>
      <c r="H8" s="394"/>
      <c r="I8" s="394"/>
      <c r="J8" s="394"/>
      <c r="K8" s="394"/>
    </row>
    <row r="9" spans="2:11" ht="14.25" customHeight="1">
      <c r="B9" s="44"/>
      <c r="C9" s="44"/>
      <c r="D9" s="44"/>
      <c r="E9" s="44"/>
      <c r="F9" s="44"/>
      <c r="G9" s="44"/>
      <c r="H9" s="44"/>
      <c r="I9" s="44"/>
      <c r="J9" s="44"/>
      <c r="K9" s="44"/>
    </row>
    <row r="10" spans="2:11" ht="14.25" customHeight="1">
      <c r="B10" s="44"/>
      <c r="C10" s="44"/>
      <c r="D10" s="44"/>
      <c r="E10" s="44"/>
      <c r="F10" s="44"/>
      <c r="G10" s="44"/>
      <c r="H10" s="44"/>
      <c r="I10" s="44"/>
      <c r="J10" s="44"/>
      <c r="K10" s="44"/>
    </row>
    <row r="11" ht="12.75">
      <c r="B11" s="37"/>
    </row>
    <row r="12" spans="2:11" ht="15.75">
      <c r="B12" s="184" t="s">
        <v>108</v>
      </c>
      <c r="C12" s="169"/>
      <c r="D12" s="169"/>
      <c r="E12" s="169"/>
      <c r="F12" s="169"/>
      <c r="G12" s="169"/>
      <c r="H12" s="169"/>
      <c r="I12" s="169"/>
      <c r="J12" s="169"/>
      <c r="K12" s="169"/>
    </row>
    <row r="13" s="48" customFormat="1" ht="15.75">
      <c r="B13" s="47"/>
    </row>
    <row r="14" ht="12.75">
      <c r="B14" s="36"/>
    </row>
    <row r="15" spans="2:13" ht="12.75">
      <c r="B15" s="376" t="s">
        <v>109</v>
      </c>
      <c r="C15" s="377" t="s">
        <v>463</v>
      </c>
      <c r="D15" s="377"/>
      <c r="E15" s="378"/>
      <c r="F15" s="378"/>
      <c r="G15" s="378"/>
      <c r="H15" s="378"/>
      <c r="I15" s="378"/>
      <c r="J15" s="378"/>
      <c r="K15" s="378"/>
      <c r="M15" s="86"/>
    </row>
    <row r="16" spans="3:4" ht="12.75">
      <c r="C16" s="33"/>
      <c r="D16" s="33"/>
    </row>
    <row r="17" spans="3:4" ht="12.75">
      <c r="C17" s="379" t="s">
        <v>110</v>
      </c>
      <c r="D17" s="33"/>
    </row>
    <row r="18" spans="3:4" ht="12.75">
      <c r="C18" s="33"/>
      <c r="D18" s="33"/>
    </row>
    <row r="19" spans="2:4" ht="12.75">
      <c r="B19" s="43" t="s">
        <v>111</v>
      </c>
      <c r="C19" s="33"/>
      <c r="D19" s="33"/>
    </row>
    <row r="20" spans="2:5" ht="12.75">
      <c r="B20" s="43"/>
      <c r="C20" s="33"/>
      <c r="D20" s="33"/>
      <c r="E20" s="201"/>
    </row>
    <row r="21" spans="2:11" ht="39.75" customHeight="1">
      <c r="B21" s="396" t="s">
        <v>471</v>
      </c>
      <c r="C21" s="397"/>
      <c r="D21" s="397"/>
      <c r="E21" s="397"/>
      <c r="F21" s="397"/>
      <c r="G21" s="397"/>
      <c r="H21" s="397"/>
      <c r="I21" s="397"/>
      <c r="J21" s="397"/>
      <c r="K21" s="397"/>
    </row>
    <row r="22" spans="2:11" ht="42.75" customHeight="1">
      <c r="B22" s="390" t="s">
        <v>41</v>
      </c>
      <c r="C22" s="391"/>
      <c r="D22" s="391"/>
      <c r="E22" s="391"/>
      <c r="F22" s="391"/>
      <c r="G22" s="391"/>
      <c r="H22" s="391"/>
      <c r="I22" s="391"/>
      <c r="J22" s="391"/>
      <c r="K22" s="391"/>
    </row>
    <row r="23" spans="2:4" ht="12.75">
      <c r="B23" s="43"/>
      <c r="C23" s="33"/>
      <c r="D23" s="33"/>
    </row>
    <row r="24" spans="2:4" ht="12.75">
      <c r="B24" s="43"/>
      <c r="C24" s="193" t="s">
        <v>473</v>
      </c>
      <c r="D24" s="33"/>
    </row>
    <row r="25" spans="2:4" ht="12.75">
      <c r="B25" s="43"/>
      <c r="C25" s="193" t="s">
        <v>467</v>
      </c>
      <c r="D25" s="33"/>
    </row>
    <row r="26" spans="2:11" ht="12.75">
      <c r="B26" s="191"/>
      <c r="C26" s="33"/>
      <c r="D26" s="33"/>
      <c r="E26" s="192"/>
      <c r="F26" s="192"/>
      <c r="G26" s="192"/>
      <c r="H26" s="192"/>
      <c r="I26" s="192"/>
      <c r="J26" s="192"/>
      <c r="K26" s="192"/>
    </row>
    <row r="28" spans="2:6" ht="12.75">
      <c r="B28" s="36"/>
      <c r="C28" s="379" t="s">
        <v>119</v>
      </c>
      <c r="D28" s="303"/>
      <c r="E28" s="304"/>
      <c r="F28" s="304"/>
    </row>
    <row r="29" ht="12.75">
      <c r="B29" s="36"/>
    </row>
    <row r="30" spans="2:11" ht="37.5" customHeight="1">
      <c r="B30" s="385" t="s">
        <v>51</v>
      </c>
      <c r="C30" s="386"/>
      <c r="D30" s="386"/>
      <c r="E30" s="386"/>
      <c r="F30" s="386"/>
      <c r="G30" s="386"/>
      <c r="H30" s="386"/>
      <c r="I30" s="386"/>
      <c r="J30" s="386"/>
      <c r="K30" s="386"/>
    </row>
    <row r="31" spans="2:11" ht="12.75">
      <c r="B31" s="37"/>
      <c r="C31" s="37"/>
      <c r="D31" s="37"/>
      <c r="E31" s="37"/>
      <c r="F31" s="37"/>
      <c r="G31" s="37"/>
      <c r="H31" s="37"/>
      <c r="I31" s="37"/>
      <c r="J31" s="37"/>
      <c r="K31" s="37"/>
    </row>
    <row r="32" spans="2:6" ht="12.75">
      <c r="B32" s="36"/>
      <c r="C32" s="379" t="s">
        <v>112</v>
      </c>
      <c r="D32" s="303"/>
      <c r="E32" s="304"/>
      <c r="F32" s="304"/>
    </row>
    <row r="33" ht="12.75">
      <c r="B33" s="36"/>
    </row>
    <row r="34" spans="2:11" ht="24.75" customHeight="1">
      <c r="B34" s="386" t="s">
        <v>176</v>
      </c>
      <c r="C34" s="386"/>
      <c r="D34" s="386"/>
      <c r="E34" s="386"/>
      <c r="F34" s="386"/>
      <c r="G34" s="386"/>
      <c r="H34" s="386"/>
      <c r="I34" s="386"/>
      <c r="J34" s="386"/>
      <c r="K34" s="386"/>
    </row>
    <row r="35" ht="12.75">
      <c r="B35" s="40"/>
    </row>
    <row r="36" spans="2:11" ht="24" customHeight="1">
      <c r="B36" s="389" t="s">
        <v>302</v>
      </c>
      <c r="C36" s="389"/>
      <c r="D36" s="389"/>
      <c r="E36" s="389"/>
      <c r="F36" s="389"/>
      <c r="G36" s="389"/>
      <c r="H36" s="389"/>
      <c r="I36" s="389"/>
      <c r="J36" s="389"/>
      <c r="K36" s="389"/>
    </row>
    <row r="37" spans="2:11" ht="12.75" customHeight="1">
      <c r="B37" s="40"/>
      <c r="C37" s="40"/>
      <c r="D37" s="40"/>
      <c r="E37" s="40"/>
      <c r="F37" s="40"/>
      <c r="G37" s="40"/>
      <c r="H37" s="40"/>
      <c r="I37" s="40"/>
      <c r="J37" s="40"/>
      <c r="K37" s="40"/>
    </row>
    <row r="38" spans="2:11" ht="37.5" customHeight="1">
      <c r="B38" s="390" t="s">
        <v>1</v>
      </c>
      <c r="C38" s="391"/>
      <c r="D38" s="391"/>
      <c r="E38" s="391"/>
      <c r="F38" s="391"/>
      <c r="G38" s="391"/>
      <c r="H38" s="391"/>
      <c r="I38" s="391"/>
      <c r="J38" s="391"/>
      <c r="K38" s="391"/>
    </row>
    <row r="39" ht="12.75">
      <c r="B39" s="37"/>
    </row>
    <row r="40" spans="2:11" ht="25.5" customHeight="1">
      <c r="B40" s="385" t="s">
        <v>2</v>
      </c>
      <c r="C40" s="386"/>
      <c r="D40" s="386"/>
      <c r="E40" s="386"/>
      <c r="F40" s="386"/>
      <c r="G40" s="386"/>
      <c r="H40" s="386"/>
      <c r="I40" s="386"/>
      <c r="J40" s="386"/>
      <c r="K40" s="386"/>
    </row>
    <row r="41" spans="2:11" ht="13.5" customHeight="1">
      <c r="B41" s="37"/>
      <c r="C41" s="37"/>
      <c r="D41" s="37"/>
      <c r="E41" s="37"/>
      <c r="F41" s="37"/>
      <c r="G41" s="37"/>
      <c r="H41" s="37"/>
      <c r="I41" s="37"/>
      <c r="J41" s="37"/>
      <c r="K41" s="37"/>
    </row>
    <row r="42" spans="2:4" ht="12.75">
      <c r="B42" s="42"/>
      <c r="C42" s="379" t="s">
        <v>205</v>
      </c>
      <c r="D42" s="303"/>
    </row>
    <row r="43" ht="12.75">
      <c r="B43" s="41"/>
    </row>
    <row r="44" spans="2:11" ht="42.75" customHeight="1">
      <c r="B44" s="386" t="s">
        <v>101</v>
      </c>
      <c r="C44" s="386"/>
      <c r="D44" s="386"/>
      <c r="E44" s="386"/>
      <c r="F44" s="386"/>
      <c r="G44" s="386"/>
      <c r="H44" s="386"/>
      <c r="I44" s="386"/>
      <c r="J44" s="386"/>
      <c r="K44" s="386"/>
    </row>
    <row r="45" ht="12.75">
      <c r="B45" s="37"/>
    </row>
    <row r="46" spans="2:5" ht="12.75">
      <c r="B46" s="42"/>
      <c r="C46" s="379" t="s">
        <v>113</v>
      </c>
      <c r="D46" s="303"/>
      <c r="E46" s="304"/>
    </row>
    <row r="47" ht="12.75">
      <c r="B47" s="41"/>
    </row>
    <row r="48" spans="2:11" ht="72.75" customHeight="1">
      <c r="B48" s="386" t="s">
        <v>175</v>
      </c>
      <c r="C48" s="386"/>
      <c r="D48" s="386"/>
      <c r="E48" s="386"/>
      <c r="F48" s="386"/>
      <c r="G48" s="386"/>
      <c r="H48" s="386"/>
      <c r="I48" s="386"/>
      <c r="J48" s="386"/>
      <c r="K48" s="386"/>
    </row>
    <row r="49" ht="12.75">
      <c r="B49" s="37"/>
    </row>
    <row r="50" spans="2:9" ht="12.75">
      <c r="B50" s="42"/>
      <c r="C50" s="379" t="s">
        <v>308</v>
      </c>
      <c r="D50" s="303"/>
      <c r="E50" s="304"/>
      <c r="F50" s="304"/>
      <c r="G50" s="304"/>
      <c r="H50" s="304"/>
      <c r="I50" s="304"/>
    </row>
    <row r="51" ht="12.75">
      <c r="B51" s="41"/>
    </row>
    <row r="52" spans="2:11" ht="42.75" customHeight="1">
      <c r="B52" s="386" t="s">
        <v>306</v>
      </c>
      <c r="C52" s="386"/>
      <c r="D52" s="386"/>
      <c r="E52" s="386"/>
      <c r="F52" s="386"/>
      <c r="G52" s="386"/>
      <c r="H52" s="386"/>
      <c r="I52" s="386"/>
      <c r="J52" s="386"/>
      <c r="K52" s="386"/>
    </row>
    <row r="53" spans="2:11" ht="12.75">
      <c r="B53" s="36"/>
      <c r="K53" s="38"/>
    </row>
    <row r="54" spans="3:5" ht="12.75">
      <c r="C54" s="379" t="s">
        <v>116</v>
      </c>
      <c r="D54" s="303"/>
      <c r="E54" s="304"/>
    </row>
    <row r="55" spans="3:11" ht="16.5" customHeight="1">
      <c r="C55" s="37"/>
      <c r="D55" s="37"/>
      <c r="E55" s="37"/>
      <c r="F55" s="37"/>
      <c r="G55" s="37"/>
      <c r="H55" s="37"/>
      <c r="I55" s="37"/>
      <c r="J55" s="37"/>
      <c r="K55" s="40"/>
    </row>
    <row r="56" spans="2:11" ht="52.5" customHeight="1">
      <c r="B56" s="385" t="s">
        <v>0</v>
      </c>
      <c r="C56" s="386"/>
      <c r="D56" s="386"/>
      <c r="E56" s="386"/>
      <c r="F56" s="386"/>
      <c r="G56" s="386"/>
      <c r="H56" s="386"/>
      <c r="I56" s="386"/>
      <c r="J56" s="386"/>
      <c r="K56" s="386"/>
    </row>
    <row r="57" spans="3:11" ht="16.5" customHeight="1">
      <c r="C57" s="37"/>
      <c r="D57" s="37"/>
      <c r="E57" s="37"/>
      <c r="F57" s="37"/>
      <c r="G57" s="37"/>
      <c r="H57" s="37"/>
      <c r="I57" s="37"/>
      <c r="J57" s="37"/>
      <c r="K57" s="40"/>
    </row>
    <row r="58" spans="3:4" ht="12.75">
      <c r="C58" s="379" t="s">
        <v>211</v>
      </c>
      <c r="D58" s="303"/>
    </row>
    <row r="59" spans="3:4" ht="12.75">
      <c r="C59" s="33"/>
      <c r="D59" s="33"/>
    </row>
    <row r="60" spans="2:11" ht="57" customHeight="1">
      <c r="B60" s="385" t="s">
        <v>350</v>
      </c>
      <c r="C60" s="386"/>
      <c r="D60" s="386"/>
      <c r="E60" s="386"/>
      <c r="F60" s="386"/>
      <c r="G60" s="386"/>
      <c r="H60" s="386"/>
      <c r="I60" s="386"/>
      <c r="J60" s="386"/>
      <c r="K60" s="386"/>
    </row>
    <row r="61" spans="2:11" ht="15.75" customHeight="1">
      <c r="B61" s="156"/>
      <c r="C61" s="156"/>
      <c r="D61" s="156"/>
      <c r="E61" s="156"/>
      <c r="F61" s="156"/>
      <c r="G61" s="156"/>
      <c r="H61" s="156"/>
      <c r="I61" s="156"/>
      <c r="J61" s="156"/>
      <c r="K61" s="37"/>
    </row>
    <row r="62" spans="2:5" ht="12.75">
      <c r="B62" s="42"/>
      <c r="C62" s="379" t="s">
        <v>217</v>
      </c>
      <c r="D62" s="303"/>
      <c r="E62" s="304"/>
    </row>
    <row r="63" ht="12.75">
      <c r="B63" s="41"/>
    </row>
    <row r="64" spans="2:11" ht="112.5" customHeight="1">
      <c r="B64" s="395"/>
      <c r="C64" s="386"/>
      <c r="D64" s="386"/>
      <c r="E64" s="386"/>
      <c r="F64" s="386"/>
      <c r="G64" s="386"/>
      <c r="H64" s="386"/>
      <c r="I64" s="386"/>
      <c r="J64" s="386"/>
      <c r="K64" s="386"/>
    </row>
    <row r="65" spans="2:11" ht="127.5" customHeight="1">
      <c r="B65" s="386"/>
      <c r="C65" s="386"/>
      <c r="D65" s="386"/>
      <c r="E65" s="386"/>
      <c r="F65" s="386"/>
      <c r="G65" s="386"/>
      <c r="H65" s="386"/>
      <c r="I65" s="386"/>
      <c r="J65" s="386"/>
      <c r="K65" s="386"/>
    </row>
    <row r="66" spans="2:11" ht="143.25" customHeight="1">
      <c r="B66" s="37"/>
      <c r="C66" s="37"/>
      <c r="D66" s="37"/>
      <c r="E66" s="37"/>
      <c r="F66" s="37"/>
      <c r="G66" s="37"/>
      <c r="H66" s="37"/>
      <c r="I66" s="37"/>
      <c r="J66" s="37"/>
      <c r="K66" s="37"/>
    </row>
    <row r="67" spans="2:4" ht="21" customHeight="1" hidden="1">
      <c r="B67" s="42"/>
      <c r="C67" s="155" t="s">
        <v>308</v>
      </c>
      <c r="D67" s="33"/>
    </row>
    <row r="68" ht="12.75" hidden="1">
      <c r="B68" s="41"/>
    </row>
    <row r="69" spans="2:11" ht="36" customHeight="1" hidden="1">
      <c r="B69" s="386" t="s">
        <v>272</v>
      </c>
      <c r="C69" s="386"/>
      <c r="D69" s="386"/>
      <c r="E69" s="386"/>
      <c r="F69" s="386"/>
      <c r="G69" s="386"/>
      <c r="H69" s="386"/>
      <c r="I69" s="386"/>
      <c r="J69" s="386"/>
      <c r="K69" s="386"/>
    </row>
    <row r="70" spans="2:11" ht="28.5" customHeight="1">
      <c r="B70" s="36"/>
      <c r="K70" s="38"/>
    </row>
    <row r="71" spans="3:10" ht="12.75">
      <c r="C71" s="380" t="s">
        <v>468</v>
      </c>
      <c r="D71" s="305"/>
      <c r="E71" s="305"/>
      <c r="F71" s="38"/>
      <c r="G71" s="38"/>
      <c r="H71" s="38"/>
      <c r="I71" s="38"/>
      <c r="J71" s="38"/>
    </row>
    <row r="72" ht="14.25" customHeight="1">
      <c r="K72" s="40"/>
    </row>
    <row r="73" spans="3:14" ht="12.75">
      <c r="C73" s="70" t="s">
        <v>114</v>
      </c>
      <c r="E73" s="34"/>
      <c r="H73" s="45"/>
      <c r="J73" s="45" t="s">
        <v>115</v>
      </c>
      <c r="M73" s="85"/>
      <c r="N73" s="85"/>
    </row>
    <row r="74" spans="3:13" ht="12.75">
      <c r="C74" s="71"/>
      <c r="D74" s="34"/>
      <c r="E74" s="34"/>
      <c r="H74" s="45"/>
      <c r="J74" s="45"/>
      <c r="M74" s="87"/>
    </row>
    <row r="75" spans="3:13" ht="12.75">
      <c r="C75" s="34" t="s">
        <v>469</v>
      </c>
      <c r="D75" s="34"/>
      <c r="E75" s="34"/>
      <c r="H75" s="45"/>
      <c r="J75" s="45"/>
      <c r="M75" s="87"/>
    </row>
    <row r="76" spans="3:10" ht="12.75">
      <c r="C76" s="72" t="s">
        <v>448</v>
      </c>
      <c r="D76" s="35" t="s">
        <v>446</v>
      </c>
      <c r="E76" s="35"/>
      <c r="H76" s="46"/>
      <c r="J76" s="307">
        <v>36</v>
      </c>
    </row>
    <row r="77" spans="3:10" ht="12.75">
      <c r="C77" s="72" t="s">
        <v>451</v>
      </c>
      <c r="D77" s="99" t="s">
        <v>445</v>
      </c>
      <c r="E77" s="99"/>
      <c r="F77" s="48"/>
      <c r="G77" s="48"/>
      <c r="H77" s="46"/>
      <c r="J77" s="307">
        <v>36</v>
      </c>
    </row>
    <row r="78" spans="3:10" ht="12.75">
      <c r="C78" s="72" t="s">
        <v>452</v>
      </c>
      <c r="D78" s="35" t="s">
        <v>44</v>
      </c>
      <c r="E78" s="35"/>
      <c r="F78" s="48"/>
      <c r="H78" s="46"/>
      <c r="J78" s="307">
        <v>16</v>
      </c>
    </row>
    <row r="79" spans="3:10" ht="12.75">
      <c r="C79" s="72"/>
      <c r="D79" s="35"/>
      <c r="E79" s="35"/>
      <c r="F79" s="48"/>
      <c r="H79" s="46"/>
      <c r="J79" s="126"/>
    </row>
    <row r="80" spans="2:16" ht="69.75" customHeight="1">
      <c r="B80" s="385" t="s">
        <v>470</v>
      </c>
      <c r="C80" s="386"/>
      <c r="D80" s="386"/>
      <c r="E80" s="386"/>
      <c r="F80" s="386"/>
      <c r="G80" s="386"/>
      <c r="H80" s="386"/>
      <c r="I80" s="386"/>
      <c r="J80" s="386"/>
      <c r="K80" s="386"/>
      <c r="N80" s="295"/>
      <c r="O80" s="296"/>
      <c r="P80" s="296"/>
    </row>
    <row r="81" spans="2:16" ht="12.75">
      <c r="B81" s="40"/>
      <c r="C81" s="40"/>
      <c r="D81" s="40"/>
      <c r="E81" s="40"/>
      <c r="F81" s="40"/>
      <c r="G81" s="40"/>
      <c r="H81" s="40"/>
      <c r="I81" s="40"/>
      <c r="J81" s="40"/>
      <c r="N81" s="295"/>
      <c r="O81" s="296"/>
      <c r="P81" s="296"/>
    </row>
    <row r="82" ht="12.75">
      <c r="B82" s="36"/>
    </row>
    <row r="84" spans="2:11" ht="12.75">
      <c r="B84" s="376" t="s">
        <v>274</v>
      </c>
      <c r="C84" s="381" t="s">
        <v>117</v>
      </c>
      <c r="D84" s="376"/>
      <c r="E84" s="376"/>
      <c r="F84" s="376"/>
      <c r="G84" s="376"/>
      <c r="H84" s="376"/>
      <c r="I84" s="376"/>
      <c r="J84" s="376"/>
      <c r="K84" s="376"/>
    </row>
    <row r="85" spans="3:11" ht="13.5" customHeight="1">
      <c r="C85" s="33"/>
      <c r="D85" s="33"/>
      <c r="K85" s="37"/>
    </row>
    <row r="86" spans="2:11" ht="37.5" customHeight="1">
      <c r="B86" s="385" t="s">
        <v>464</v>
      </c>
      <c r="C86" s="386"/>
      <c r="D86" s="386"/>
      <c r="E86" s="386"/>
      <c r="F86" s="386"/>
      <c r="G86" s="386"/>
      <c r="H86" s="386"/>
      <c r="I86" s="386"/>
      <c r="J86" s="386"/>
      <c r="K86" s="386"/>
    </row>
    <row r="89" spans="2:11" ht="18">
      <c r="B89" s="185" t="s">
        <v>103</v>
      </c>
      <c r="C89" s="185" t="s">
        <v>104</v>
      </c>
      <c r="D89" s="186"/>
      <c r="E89" s="187"/>
      <c r="F89" s="169"/>
      <c r="G89" s="169"/>
      <c r="H89" s="169"/>
      <c r="I89" s="169"/>
      <c r="J89" s="169"/>
      <c r="K89" s="169"/>
    </row>
    <row r="90" ht="12.75">
      <c r="B90" s="31"/>
    </row>
    <row r="91" ht="15" customHeight="1">
      <c r="B91" s="31" t="s">
        <v>105</v>
      </c>
    </row>
    <row r="92" spans="2:11" ht="11.25" customHeight="1">
      <c r="B92" s="31"/>
      <c r="K92" s="142"/>
    </row>
    <row r="93" spans="2:11" ht="15.75" customHeight="1">
      <c r="B93" s="384" t="s">
        <v>368</v>
      </c>
      <c r="C93" s="384"/>
      <c r="D93" s="384"/>
      <c r="E93" s="384"/>
      <c r="F93" s="384"/>
      <c r="G93" s="384"/>
      <c r="H93" s="384"/>
      <c r="I93" s="384"/>
      <c r="J93" s="384"/>
      <c r="K93" s="384"/>
    </row>
    <row r="94" ht="12.75">
      <c r="B94" s="31"/>
    </row>
    <row r="95" spans="2:11" ht="14.25" customHeight="1">
      <c r="B95" s="384" t="s">
        <v>465</v>
      </c>
      <c r="C95" s="392"/>
      <c r="D95" s="392"/>
      <c r="E95" s="392"/>
      <c r="F95" s="392"/>
      <c r="G95" s="392"/>
      <c r="H95" s="392"/>
      <c r="I95" s="392"/>
      <c r="J95" s="392"/>
      <c r="K95" s="392"/>
    </row>
    <row r="96" spans="2:10" ht="12.75">
      <c r="B96" s="142"/>
      <c r="C96" s="142"/>
      <c r="D96" s="142"/>
      <c r="E96" s="142"/>
      <c r="F96" s="142"/>
      <c r="G96" s="142"/>
      <c r="H96" s="142"/>
      <c r="I96" s="142"/>
      <c r="J96" s="142"/>
    </row>
    <row r="97" spans="2:11" ht="15" customHeight="1">
      <c r="B97" s="291"/>
      <c r="C97" s="293" t="s">
        <v>346</v>
      </c>
      <c r="D97" s="292"/>
      <c r="E97" s="292"/>
      <c r="F97" s="292"/>
      <c r="G97" s="292"/>
      <c r="H97" s="292"/>
      <c r="I97" s="292"/>
      <c r="J97" s="292"/>
      <c r="K97" s="292"/>
    </row>
    <row r="98" spans="2:3" ht="12" customHeight="1">
      <c r="B98"/>
      <c r="C98" s="294" t="s">
        <v>347</v>
      </c>
    </row>
    <row r="99" spans="2:3" ht="15.75">
      <c r="B99"/>
      <c r="C99" s="294" t="s">
        <v>348</v>
      </c>
    </row>
    <row r="100" spans="2:3" ht="12.75">
      <c r="B100"/>
      <c r="C100" s="297" t="s">
        <v>367</v>
      </c>
    </row>
    <row r="101" ht="17.25" customHeight="1">
      <c r="B101" s="31" t="s">
        <v>174</v>
      </c>
    </row>
    <row r="102" spans="2:6" ht="12.75">
      <c r="B102" s="31"/>
      <c r="C102" s="157" t="s">
        <v>19</v>
      </c>
      <c r="D102" s="31"/>
      <c r="E102" s="298" t="s">
        <v>349</v>
      </c>
      <c r="F102" t="s">
        <v>20</v>
      </c>
    </row>
    <row r="103" spans="2:15" ht="12.75">
      <c r="B103"/>
      <c r="D103" s="31"/>
      <c r="O103" s="48"/>
    </row>
    <row r="104" spans="2:4" ht="12.75">
      <c r="B104"/>
      <c r="D104" s="31"/>
    </row>
    <row r="105" spans="3:11" ht="68.25" customHeight="1">
      <c r="C105" s="387" t="s">
        <v>52</v>
      </c>
      <c r="D105" s="388"/>
      <c r="E105" s="388"/>
      <c r="F105" s="388"/>
      <c r="G105" s="388"/>
      <c r="H105" s="388"/>
      <c r="I105" s="388"/>
      <c r="J105" s="388"/>
      <c r="K105" s="388"/>
    </row>
    <row r="106" ht="12.75">
      <c r="B106" s="31"/>
    </row>
    <row r="107" ht="12.75">
      <c r="B107" s="297" t="s">
        <v>369</v>
      </c>
    </row>
    <row r="108" ht="12.75">
      <c r="B108" s="31"/>
    </row>
    <row r="109" spans="2:4" ht="12.75">
      <c r="B109"/>
      <c r="C109" s="32" t="s">
        <v>53</v>
      </c>
      <c r="D109" s="32"/>
    </row>
    <row r="110" ht="12">
      <c r="B110"/>
    </row>
    <row r="111" spans="2:4" ht="12.75">
      <c r="B111"/>
      <c r="C111" s="32" t="s">
        <v>107</v>
      </c>
      <c r="D111" s="32"/>
    </row>
    <row r="112" spans="2:6" ht="12.75">
      <c r="B112"/>
      <c r="C112" s="157" t="s">
        <v>297</v>
      </c>
      <c r="D112" s="31"/>
      <c r="E112" s="85" t="s">
        <v>218</v>
      </c>
      <c r="F112" s="157" t="s">
        <v>106</v>
      </c>
    </row>
    <row r="113" spans="2:14" ht="12.75">
      <c r="B113"/>
      <c r="D113" s="31"/>
      <c r="G113" s="31"/>
      <c r="N113" s="84"/>
    </row>
    <row r="114" spans="2:11" ht="12.75">
      <c r="B114"/>
      <c r="C114" s="31"/>
      <c r="D114" s="31"/>
      <c r="G114" s="31"/>
      <c r="K114" s="154"/>
    </row>
    <row r="115" spans="2:11" ht="29.25" customHeight="1">
      <c r="B115" s="382" t="s">
        <v>466</v>
      </c>
      <c r="C115" s="383"/>
      <c r="D115" s="383"/>
      <c r="E115" s="383"/>
      <c r="F115" s="383"/>
      <c r="G115" s="383"/>
      <c r="H115" s="383"/>
      <c r="I115" s="383"/>
      <c r="J115" s="383"/>
      <c r="K115" s="383"/>
    </row>
  </sheetData>
  <sheetProtection password="CC11" sheet="1"/>
  <mergeCells count="25">
    <mergeCell ref="B3:K3"/>
    <mergeCell ref="B4:K4"/>
    <mergeCell ref="B30:K30"/>
    <mergeCell ref="B48:K48"/>
    <mergeCell ref="B8:K8"/>
    <mergeCell ref="B64:K64"/>
    <mergeCell ref="B38:K38"/>
    <mergeCell ref="B5:K5"/>
    <mergeCell ref="B21:K21"/>
    <mergeCell ref="B34:K34"/>
    <mergeCell ref="B36:K36"/>
    <mergeCell ref="B40:K40"/>
    <mergeCell ref="B44:K44"/>
    <mergeCell ref="B22:K22"/>
    <mergeCell ref="B52:K52"/>
    <mergeCell ref="B95:K95"/>
    <mergeCell ref="B69:K69"/>
    <mergeCell ref="B65:K65"/>
    <mergeCell ref="B115:K115"/>
    <mergeCell ref="B93:K93"/>
    <mergeCell ref="B56:K56"/>
    <mergeCell ref="B60:K60"/>
    <mergeCell ref="B86:K86"/>
    <mergeCell ref="C105:K105"/>
    <mergeCell ref="B80:K80"/>
  </mergeCells>
  <hyperlinks>
    <hyperlink ref="C102" r:id="rId1" display="secretaria.fedo@gmail.com"/>
    <hyperlink ref="C112" r:id="rId2" display="secretaria@fedo.org"/>
  </hyperlinks>
  <printOptions/>
  <pageMargins left="0.7874015748031497" right="0.7874015748031497" top="0.7874015748031497" bottom="0.7874015748031497" header="0" footer="0"/>
  <pageSetup horizontalDpi="600" verticalDpi="600" orientation="portrait" paperSize="9" scale="89" r:id="rId4"/>
  <headerFooter alignWithMargins="0">
    <oddFooter>&amp;L&amp;F / &amp;A&amp;C&amp;P/&amp;N</oddFooter>
  </headerFooter>
  <rowBreaks count="4" manualBreakCount="4">
    <brk id="44" max="11" man="1"/>
    <brk id="70" max="11" man="1"/>
    <brk id="88" max="11" man="1"/>
    <brk id="116" max="11" man="1"/>
  </rowBreaks>
  <drawing r:id="rId3"/>
</worksheet>
</file>

<file path=xl/worksheets/sheet2.xml><?xml version="1.0" encoding="utf-8"?>
<worksheet xmlns="http://schemas.openxmlformats.org/spreadsheetml/2006/main" xmlns:r="http://schemas.openxmlformats.org/officeDocument/2006/relationships">
  <dimension ref="A1:AJ1114"/>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X1" sqref="X1:X16384"/>
    </sheetView>
  </sheetViews>
  <sheetFormatPr defaultColWidth="11.421875" defaultRowHeight="12"/>
  <cols>
    <col min="1" max="1" width="3.7109375" style="4" customWidth="1"/>
    <col min="2" max="2" width="14.8515625" style="49" customWidth="1"/>
    <col min="3" max="3" width="21.00390625" style="49" customWidth="1"/>
    <col min="4" max="4" width="13.57421875" style="49" customWidth="1"/>
    <col min="5" max="5" width="6.00390625" style="3" customWidth="1"/>
    <col min="6" max="6" width="14.140625" style="1" customWidth="1"/>
    <col min="7" max="7" width="16.421875" style="107" customWidth="1"/>
    <col min="8" max="8" width="18.421875" style="107" customWidth="1"/>
    <col min="9" max="9" width="17.57421875" style="107" customWidth="1"/>
    <col min="10" max="10" width="13.28125" style="2" customWidth="1"/>
    <col min="11" max="11" width="28.00390625" style="50" customWidth="1"/>
    <col min="12" max="12" width="22.421875" style="49" customWidth="1"/>
    <col min="13" max="13" width="8.140625" style="58" customWidth="1"/>
    <col min="14" max="14" width="16.28125" style="69" customWidth="1"/>
    <col min="15" max="15" width="16.7109375" style="49" customWidth="1"/>
    <col min="16" max="16" width="11.421875" style="49" customWidth="1"/>
    <col min="17" max="17" width="13.57421875" style="4" customWidth="1"/>
    <col min="18" max="18" width="14.8515625" style="52" customWidth="1"/>
    <col min="19" max="19" width="32.421875" style="4" customWidth="1"/>
    <col min="20" max="20" width="14.421875" style="4" customWidth="1"/>
    <col min="21" max="21" width="17.28125" style="107" customWidth="1"/>
    <col min="22" max="22" width="15.421875" style="56" customWidth="1"/>
    <col min="23" max="23" width="17.421875" style="62" customWidth="1"/>
    <col min="24" max="24" width="9.7109375" style="61" hidden="1" customWidth="1"/>
    <col min="25" max="25" width="16.421875" style="134" customWidth="1"/>
    <col min="26" max="26" width="14.7109375" style="108" customWidth="1"/>
    <col min="27" max="27" width="14.421875" style="108" customWidth="1"/>
    <col min="28" max="28" width="13.8515625" style="108" hidden="1" customWidth="1"/>
    <col min="29" max="29" width="27.421875" style="108" hidden="1" customWidth="1"/>
    <col min="30" max="30" width="10.140625" style="108" hidden="1" customWidth="1"/>
    <col min="31" max="31" width="10.8515625" style="108" hidden="1" customWidth="1"/>
    <col min="32" max="32" width="10.140625" style="325" customWidth="1"/>
    <col min="33" max="16384" width="11.421875" style="50" customWidth="1"/>
  </cols>
  <sheetData>
    <row r="1" spans="1:32" s="12" customFormat="1" ht="18">
      <c r="A1" s="8"/>
      <c r="B1" s="306"/>
      <c r="C1" s="9"/>
      <c r="D1" s="149"/>
      <c r="E1" s="9"/>
      <c r="F1" s="10"/>
      <c r="G1" s="11"/>
      <c r="I1" s="13"/>
      <c r="J1" s="13"/>
      <c r="K1" s="14"/>
      <c r="L1" s="15"/>
      <c r="M1" s="116"/>
      <c r="N1" s="9"/>
      <c r="O1" s="9"/>
      <c r="P1" s="16"/>
      <c r="Q1" s="73"/>
      <c r="R1" s="16"/>
      <c r="S1" s="16"/>
      <c r="U1" s="68"/>
      <c r="V1" s="68"/>
      <c r="W1" s="68"/>
      <c r="X1" s="127"/>
      <c r="Y1" s="17"/>
      <c r="Z1" s="17"/>
      <c r="AA1" s="17"/>
      <c r="AB1" s="17"/>
      <c r="AC1" s="17"/>
      <c r="AD1" s="17"/>
      <c r="AE1" s="17"/>
      <c r="AF1" s="312"/>
    </row>
    <row r="2" spans="1:32" s="12" customFormat="1" ht="18">
      <c r="A2" s="8"/>
      <c r="B2" s="359" t="s">
        <v>55</v>
      </c>
      <c r="C2" s="9"/>
      <c r="D2" s="149"/>
      <c r="E2" s="9"/>
      <c r="F2" s="10"/>
      <c r="G2" s="11"/>
      <c r="I2" s="13"/>
      <c r="J2" s="13"/>
      <c r="K2" s="14"/>
      <c r="L2" s="15"/>
      <c r="M2" s="116"/>
      <c r="N2" s="9"/>
      <c r="O2" s="153"/>
      <c r="P2" s="16"/>
      <c r="Q2" s="73"/>
      <c r="R2" s="16"/>
      <c r="S2" s="16"/>
      <c r="U2" s="68"/>
      <c r="V2" s="68"/>
      <c r="W2" s="68"/>
      <c r="X2" s="127"/>
      <c r="Y2" s="17"/>
      <c r="Z2" s="17"/>
      <c r="AA2" s="17"/>
      <c r="AB2" s="17"/>
      <c r="AC2" s="17"/>
      <c r="AD2" s="17"/>
      <c r="AE2" s="17"/>
      <c r="AF2" s="312"/>
    </row>
    <row r="3" spans="1:32" s="12" customFormat="1" ht="18">
      <c r="A3" s="8"/>
      <c r="B3" s="358"/>
      <c r="C3" s="9"/>
      <c r="D3" s="149"/>
      <c r="E3" s="9"/>
      <c r="F3" s="10"/>
      <c r="G3" s="11"/>
      <c r="I3" s="13"/>
      <c r="J3" s="13"/>
      <c r="K3" s="14"/>
      <c r="L3" s="15"/>
      <c r="M3" s="116"/>
      <c r="N3" s="9"/>
      <c r="O3" s="9"/>
      <c r="P3" s="16"/>
      <c r="Q3" s="73"/>
      <c r="R3" s="16"/>
      <c r="S3" s="16"/>
      <c r="U3" s="68"/>
      <c r="V3" s="68"/>
      <c r="W3" s="68"/>
      <c r="X3" s="127"/>
      <c r="Y3" s="17"/>
      <c r="Z3" s="17"/>
      <c r="AA3" s="17"/>
      <c r="AB3" s="17"/>
      <c r="AC3" s="17"/>
      <c r="AD3" s="17"/>
      <c r="AE3" s="17"/>
      <c r="AF3" s="312"/>
    </row>
    <row r="4" spans="1:32" s="12" customFormat="1" ht="18">
      <c r="A4" s="8"/>
      <c r="B4" s="359" t="s">
        <v>447</v>
      </c>
      <c r="C4" s="9"/>
      <c r="D4" s="149"/>
      <c r="E4" s="9"/>
      <c r="F4" s="10"/>
      <c r="G4" s="11"/>
      <c r="I4" s="13"/>
      <c r="J4" s="13"/>
      <c r="K4" s="14"/>
      <c r="L4" s="15"/>
      <c r="M4" s="116"/>
      <c r="N4" s="9"/>
      <c r="O4" s="9"/>
      <c r="P4" s="16"/>
      <c r="Q4" s="73"/>
      <c r="R4" s="16"/>
      <c r="S4" s="16"/>
      <c r="U4" s="68"/>
      <c r="V4" s="68"/>
      <c r="W4" s="68"/>
      <c r="X4" s="127"/>
      <c r="Y4" s="17"/>
      <c r="Z4" s="17"/>
      <c r="AA4" s="17"/>
      <c r="AB4" s="17"/>
      <c r="AC4" s="17"/>
      <c r="AD4" s="17"/>
      <c r="AE4" s="17"/>
      <c r="AF4" s="312"/>
    </row>
    <row r="5" spans="1:32" s="12" customFormat="1" ht="12">
      <c r="A5" s="8"/>
      <c r="C5" s="9"/>
      <c r="D5" s="149"/>
      <c r="E5" s="9"/>
      <c r="F5" s="10"/>
      <c r="G5" s="11"/>
      <c r="I5" s="13"/>
      <c r="J5" s="13"/>
      <c r="K5" s="14"/>
      <c r="M5" s="116"/>
      <c r="N5" s="9"/>
      <c r="O5" s="9"/>
      <c r="P5" s="16"/>
      <c r="Q5" s="73"/>
      <c r="R5" s="16"/>
      <c r="S5" s="16"/>
      <c r="U5" s="68"/>
      <c r="V5" s="68"/>
      <c r="W5" s="68"/>
      <c r="X5" s="127"/>
      <c r="Y5" s="17"/>
      <c r="Z5" s="17"/>
      <c r="AA5" s="17"/>
      <c r="AB5" s="17"/>
      <c r="AC5" s="17"/>
      <c r="AD5" s="17"/>
      <c r="AE5" s="17"/>
      <c r="AF5" s="312"/>
    </row>
    <row r="6" spans="1:32" s="24" customFormat="1" ht="18">
      <c r="A6" s="26"/>
      <c r="B6" s="359" t="s">
        <v>450</v>
      </c>
      <c r="C6" s="22"/>
      <c r="D6" s="150"/>
      <c r="E6" s="22"/>
      <c r="F6" s="27"/>
      <c r="G6" s="179"/>
      <c r="I6" s="25"/>
      <c r="J6" s="25"/>
      <c r="K6" s="28"/>
      <c r="L6" s="29"/>
      <c r="M6" s="117"/>
      <c r="P6" s="180"/>
      <c r="Q6" s="74"/>
      <c r="R6" s="30"/>
      <c r="S6" s="30"/>
      <c r="U6" s="59"/>
      <c r="V6" s="59"/>
      <c r="W6" s="59"/>
      <c r="X6" s="128"/>
      <c r="Y6" s="21"/>
      <c r="Z6" s="21"/>
      <c r="AA6" s="21"/>
      <c r="AB6" s="21"/>
      <c r="AC6" s="21"/>
      <c r="AD6" s="21"/>
      <c r="AE6" s="21"/>
      <c r="AF6" s="313"/>
    </row>
    <row r="7" spans="1:32" s="92" customFormat="1" ht="11.25">
      <c r="A7" s="88"/>
      <c r="B7" s="89"/>
      <c r="C7" s="89"/>
      <c r="D7" s="151"/>
      <c r="E7" s="89"/>
      <c r="F7" s="90"/>
      <c r="G7" s="91"/>
      <c r="I7" s="93"/>
      <c r="J7" s="93"/>
      <c r="K7" s="94"/>
      <c r="L7" s="93"/>
      <c r="M7" s="114"/>
      <c r="N7" s="114"/>
      <c r="O7" s="89"/>
      <c r="P7" s="96"/>
      <c r="Q7" s="95"/>
      <c r="R7" s="96"/>
      <c r="S7" s="96"/>
      <c r="U7" s="97"/>
      <c r="V7" s="97"/>
      <c r="W7" s="97"/>
      <c r="X7" s="135"/>
      <c r="Y7" s="98"/>
      <c r="Z7" s="98"/>
      <c r="AA7" s="98"/>
      <c r="AB7" s="98"/>
      <c r="AC7" s="98"/>
      <c r="AD7" s="98"/>
      <c r="AE7" s="98"/>
      <c r="AF7" s="314"/>
    </row>
    <row r="8" spans="1:32" s="331" customFormat="1" ht="26.25" customHeight="1">
      <c r="A8" s="360" t="s">
        <v>45</v>
      </c>
      <c r="B8" s="360" t="s">
        <v>46</v>
      </c>
      <c r="C8" s="360" t="s">
        <v>47</v>
      </c>
      <c r="D8" s="361" t="s">
        <v>48</v>
      </c>
      <c r="E8" s="360" t="s">
        <v>49</v>
      </c>
      <c r="F8" s="360" t="s">
        <v>50</v>
      </c>
      <c r="G8" s="360" t="s">
        <v>415</v>
      </c>
      <c r="H8" s="360" t="s">
        <v>189</v>
      </c>
      <c r="I8" s="360" t="s">
        <v>190</v>
      </c>
      <c r="J8" s="360" t="s">
        <v>191</v>
      </c>
      <c r="K8" s="360" t="s">
        <v>192</v>
      </c>
      <c r="L8" s="360" t="s">
        <v>255</v>
      </c>
      <c r="M8" s="360" t="s">
        <v>256</v>
      </c>
      <c r="N8" s="360" t="s">
        <v>257</v>
      </c>
      <c r="O8" s="360" t="s">
        <v>203</v>
      </c>
      <c r="P8" s="360" t="s">
        <v>118</v>
      </c>
      <c r="Q8" s="361" t="s">
        <v>217</v>
      </c>
      <c r="R8" s="361" t="s">
        <v>298</v>
      </c>
      <c r="S8" s="361" t="s">
        <v>188</v>
      </c>
      <c r="T8" s="361" t="s">
        <v>209</v>
      </c>
      <c r="U8" s="361" t="s">
        <v>210</v>
      </c>
      <c r="V8" s="361" t="s">
        <v>193</v>
      </c>
      <c r="W8" s="361" t="s">
        <v>206</v>
      </c>
      <c r="X8" s="361" t="s">
        <v>102</v>
      </c>
      <c r="Y8" s="361" t="s">
        <v>90</v>
      </c>
      <c r="Z8" s="360" t="s">
        <v>193</v>
      </c>
      <c r="AA8" s="360" t="s">
        <v>254</v>
      </c>
      <c r="AB8" s="362" t="s">
        <v>200</v>
      </c>
      <c r="AC8" s="362" t="s">
        <v>123</v>
      </c>
      <c r="AD8" s="362" t="s">
        <v>121</v>
      </c>
      <c r="AE8" s="362" t="s">
        <v>120</v>
      </c>
      <c r="AF8" s="363" t="s">
        <v>166</v>
      </c>
    </row>
    <row r="9" spans="1:32" s="105" customFormat="1" ht="12" customHeight="1">
      <c r="A9" s="202">
        <v>1</v>
      </c>
      <c r="B9" s="284"/>
      <c r="C9" s="284"/>
      <c r="D9" s="284"/>
      <c r="E9" s="204"/>
      <c r="F9" s="205"/>
      <c r="G9" s="208"/>
      <c r="H9" s="205"/>
      <c r="I9" s="205"/>
      <c r="J9" s="285"/>
      <c r="K9" s="207"/>
      <c r="L9" s="203"/>
      <c r="M9" s="205"/>
      <c r="N9" s="205"/>
      <c r="O9" s="266"/>
      <c r="P9" s="208"/>
      <c r="Q9" s="208"/>
      <c r="R9" s="208"/>
      <c r="S9" s="208"/>
      <c r="T9" s="208"/>
      <c r="U9" s="208"/>
      <c r="V9" s="208"/>
      <c r="W9" s="209"/>
      <c r="X9" s="210">
        <f aca="true" t="shared" si="0" ref="X9:X40">IF($L9="","",VLOOKUP($L9,$F$121:$J$300,2,FALSE))</f>
      </c>
      <c r="Y9" s="211">
        <f aca="true" t="shared" si="1" ref="Y9:Y40">IF($L9="","",VLOOKUP($L9,$F$121:$J$300,3,FALSE))</f>
      </c>
      <c r="Z9" s="211">
        <f aca="true" t="shared" si="2" ref="Z9:Z40">IF($L9="","",VLOOKUP($L9,$F$121:$J$300,4,FALSE))</f>
      </c>
      <c r="AA9" s="211">
        <f aca="true" t="shared" si="3" ref="AA9:AA40">IF($L9="","",VLOOKUP($L9,$F$121:$J$300,5,FALSE))</f>
      </c>
      <c r="AB9" s="104">
        <f>IF(ISERROR(VLOOKUP(#REF!,#REF!,2,FALSE)),"",VLOOKUP(#REF!,#REF!,2,FALSE))</f>
      </c>
      <c r="AC9" s="212">
        <f aca="true" t="shared" si="4" ref="AC9:AC108">IF($M9&lt;&gt;"",IF($N9&lt;&gt;"",IF(ISNA($AD9),"Error Tipo o Cat.",IF($O9&lt;&gt;"",IF(AND($O9&gt;=$AD9,$O9&lt;=$AE9),"","Fecha errónea"),"")),""),"")</f>
      </c>
      <c r="AD9" s="113">
        <f aca="true" t="shared" si="5" ref="AD9:AD15">IF(OR($M9="",$N9=""),"",IF($M9="A3",VLOOKUP($N9,$L$121:$N$122,3,FALSE),IF($M9="A3",VLOOKUP($N9,$L$123:$N$124,3,FALSE),IF($M9="B3",VLOOKUP($N9,$L$125:$N$153,3,FALSE),IF($M9="C3",VLOOKUP($N9,$L$154:$N$171,3,FALSE),IF($M9="B3",VLOOKUP($N9,$L$145:$N$152,3,FALSE),IF($M9="C3",VLOOKUP($N9,$L$172:$N$179,3,FALSE),VLOOKUP($N9,$L$180:$N$188,3,TRUE))))))))</f>
      </c>
      <c r="AE9" s="113">
        <f aca="true" t="shared" si="6" ref="AE9:AE15">IF(OR($M9="",$N9=""),"",IF($M9="A3",VLOOKUP($N9,$L$121:$P$122,4,FALSE),IF($M9="B3",VLOOKUP($N9,$L$125:$P$153,4,FALSE),IF($M9="C3",VLOOKUP($N9,$L$154:$P$171,4,FALSE),IF($M9="A3",VLOOKUP($N9,$L$123:$P$124,4,FALSE),IF($M9="B3",VLOOKUP($N9,$L$145:$P$152,4,FALSE),IF($M9="C3",VLOOKUP($N9,$L$172:$P$179,4,FALSE),VLOOKUP($N9,$L$180:$P$188,4,TRUE))))))))</f>
      </c>
      <c r="AF9" s="188">
        <f>IF(ISERROR(VLOOKUP(M9,$AE$121:$AF$123,2,FALSE)),"",(VLOOKUP(M9,$AE$121:$AF$123,2,FALSE)))</f>
      </c>
    </row>
    <row r="10" spans="1:32" s="105" customFormat="1" ht="12" customHeight="1">
      <c r="A10" s="143">
        <f>A9+1</f>
        <v>2</v>
      </c>
      <c r="B10" s="265"/>
      <c r="C10" s="265"/>
      <c r="D10" s="265"/>
      <c r="E10" s="204"/>
      <c r="F10" s="205"/>
      <c r="G10" s="208"/>
      <c r="H10" s="205"/>
      <c r="I10" s="205"/>
      <c r="J10" s="206"/>
      <c r="K10" s="207"/>
      <c r="L10" s="203"/>
      <c r="M10" s="205"/>
      <c r="N10" s="205"/>
      <c r="O10" s="268"/>
      <c r="P10" s="208"/>
      <c r="Q10" s="208"/>
      <c r="R10" s="208"/>
      <c r="S10" s="208"/>
      <c r="T10" s="208"/>
      <c r="U10" s="208"/>
      <c r="V10" s="208"/>
      <c r="W10" s="209"/>
      <c r="X10" s="212">
        <f t="shared" si="0"/>
      </c>
      <c r="Y10" s="218">
        <f t="shared" si="1"/>
      </c>
      <c r="Z10" s="218">
        <f t="shared" si="2"/>
      </c>
      <c r="AA10" s="218">
        <f t="shared" si="3"/>
      </c>
      <c r="AB10" s="104">
        <f>IF(ISERROR(VLOOKUP(#REF!,#REF!,2,FALSE)),"",VLOOKUP(#REF!,#REF!,2,FALSE))</f>
      </c>
      <c r="AC10" s="212">
        <f t="shared" si="4"/>
      </c>
      <c r="AD10" s="113">
        <f t="shared" si="5"/>
      </c>
      <c r="AE10" s="113">
        <f t="shared" si="6"/>
      </c>
      <c r="AF10" s="188">
        <f>IF(ISERROR(VLOOKUP(M10,$AE$121:$AF$123,2,FALSE)),"",(VLOOKUP(M10,$AE$121:$AF$123,2,FALSE)))</f>
      </c>
    </row>
    <row r="11" spans="1:32" s="105" customFormat="1" ht="12" customHeight="1">
      <c r="A11" s="143">
        <f aca="true" t="shared" si="7" ref="A11:A74">A10+1</f>
        <v>3</v>
      </c>
      <c r="B11" s="265"/>
      <c r="C11" s="265"/>
      <c r="D11" s="265"/>
      <c r="E11" s="124"/>
      <c r="F11" s="102"/>
      <c r="G11" s="208"/>
      <c r="H11" s="205"/>
      <c r="I11" s="205"/>
      <c r="J11" s="267"/>
      <c r="K11" s="216"/>
      <c r="L11" s="203"/>
      <c r="M11" s="205"/>
      <c r="N11" s="205"/>
      <c r="O11" s="268"/>
      <c r="P11" s="101"/>
      <c r="Q11" s="101"/>
      <c r="R11" s="101"/>
      <c r="S11" s="101"/>
      <c r="T11" s="101"/>
      <c r="U11" s="101"/>
      <c r="V11" s="101"/>
      <c r="W11" s="138"/>
      <c r="X11" s="212">
        <f t="shared" si="0"/>
      </c>
      <c r="Y11" s="218">
        <f t="shared" si="1"/>
      </c>
      <c r="Z11" s="218">
        <f t="shared" si="2"/>
      </c>
      <c r="AA11" s="218">
        <f t="shared" si="3"/>
      </c>
      <c r="AB11" s="104">
        <f>IF(ISERROR(VLOOKUP(#REF!,#REF!,2,FALSE)),"",VLOOKUP(#REF!,#REF!,2,FALSE))</f>
      </c>
      <c r="AC11" s="212">
        <f t="shared" si="4"/>
      </c>
      <c r="AD11" s="113">
        <f t="shared" si="5"/>
      </c>
      <c r="AE11" s="113">
        <f t="shared" si="6"/>
      </c>
      <c r="AF11" s="188">
        <f aca="true" t="shared" si="8" ref="AF11:AF74">IF(ISERROR(VLOOKUP(M11,$AE$121:$AF$123,2,FALSE)),"",(VLOOKUP(M11,$AE$121:$AF$123,2,FALSE)))</f>
      </c>
    </row>
    <row r="12" spans="1:32" s="105" customFormat="1" ht="12" customHeight="1">
      <c r="A12" s="143">
        <f t="shared" si="7"/>
        <v>4</v>
      </c>
      <c r="B12" s="265"/>
      <c r="C12" s="265"/>
      <c r="D12" s="265"/>
      <c r="E12" s="204"/>
      <c r="F12" s="102"/>
      <c r="G12" s="208"/>
      <c r="H12" s="205"/>
      <c r="I12" s="205"/>
      <c r="J12" s="103"/>
      <c r="K12" s="216"/>
      <c r="L12" s="203"/>
      <c r="M12" s="205"/>
      <c r="N12" s="205"/>
      <c r="O12" s="268"/>
      <c r="P12" s="101"/>
      <c r="Q12" s="101"/>
      <c r="R12" s="101"/>
      <c r="S12" s="101"/>
      <c r="T12" s="101"/>
      <c r="U12" s="101"/>
      <c r="V12" s="101"/>
      <c r="W12" s="138"/>
      <c r="X12" s="212">
        <f t="shared" si="0"/>
      </c>
      <c r="Y12" s="218">
        <f t="shared" si="1"/>
      </c>
      <c r="Z12" s="218">
        <f t="shared" si="2"/>
      </c>
      <c r="AA12" s="218">
        <f t="shared" si="3"/>
      </c>
      <c r="AB12" s="104">
        <f>IF(ISERROR(VLOOKUP(#REF!,#REF!,2,FALSE)),"",VLOOKUP(#REF!,#REF!,2,FALSE))</f>
      </c>
      <c r="AC12" s="212">
        <f t="shared" si="4"/>
      </c>
      <c r="AD12" s="113">
        <f t="shared" si="5"/>
      </c>
      <c r="AE12" s="113">
        <f t="shared" si="6"/>
      </c>
      <c r="AF12" s="188">
        <f t="shared" si="8"/>
      </c>
    </row>
    <row r="13" spans="1:32" s="105" customFormat="1" ht="12" customHeight="1">
      <c r="A13" s="143">
        <f t="shared" si="7"/>
        <v>5</v>
      </c>
      <c r="B13" s="265"/>
      <c r="C13" s="265"/>
      <c r="D13" s="265"/>
      <c r="E13" s="124"/>
      <c r="F13" s="102"/>
      <c r="G13" s="270"/>
      <c r="H13" s="205"/>
      <c r="I13" s="205"/>
      <c r="J13" s="103"/>
      <c r="K13" s="216"/>
      <c r="L13" s="203"/>
      <c r="M13" s="205"/>
      <c r="N13" s="205"/>
      <c r="O13" s="268"/>
      <c r="P13" s="101"/>
      <c r="Q13" s="101"/>
      <c r="R13" s="101"/>
      <c r="S13" s="101"/>
      <c r="T13" s="101"/>
      <c r="U13" s="101"/>
      <c r="V13" s="101"/>
      <c r="W13" s="138"/>
      <c r="X13" s="212">
        <f t="shared" si="0"/>
      </c>
      <c r="Y13" s="218">
        <f t="shared" si="1"/>
      </c>
      <c r="Z13" s="218">
        <f t="shared" si="2"/>
      </c>
      <c r="AA13" s="218">
        <f t="shared" si="3"/>
      </c>
      <c r="AB13" s="104">
        <f>IF(ISERROR(VLOOKUP(#REF!,#REF!,2,FALSE)),"",VLOOKUP(#REF!,#REF!,2,FALSE))</f>
      </c>
      <c r="AC13" s="212">
        <f t="shared" si="4"/>
      </c>
      <c r="AD13" s="113">
        <f t="shared" si="5"/>
      </c>
      <c r="AE13" s="113">
        <f t="shared" si="6"/>
      </c>
      <c r="AF13" s="188">
        <f t="shared" si="8"/>
      </c>
    </row>
    <row r="14" spans="1:32" s="105" customFormat="1" ht="12" customHeight="1">
      <c r="A14" s="143">
        <f t="shared" si="7"/>
        <v>6</v>
      </c>
      <c r="B14" s="265"/>
      <c r="C14" s="265"/>
      <c r="D14" s="269"/>
      <c r="E14" s="204"/>
      <c r="F14" s="102"/>
      <c r="G14" s="271"/>
      <c r="H14" s="205"/>
      <c r="I14" s="205"/>
      <c r="J14" s="103"/>
      <c r="K14" s="216"/>
      <c r="L14" s="203"/>
      <c r="M14" s="205"/>
      <c r="N14" s="205"/>
      <c r="O14" s="272"/>
      <c r="P14" s="101"/>
      <c r="Q14" s="101"/>
      <c r="R14" s="101"/>
      <c r="S14" s="101"/>
      <c r="T14" s="101"/>
      <c r="U14" s="101"/>
      <c r="V14" s="101"/>
      <c r="W14" s="138"/>
      <c r="X14" s="212">
        <f t="shared" si="0"/>
      </c>
      <c r="Y14" s="218">
        <f t="shared" si="1"/>
      </c>
      <c r="Z14" s="218">
        <f t="shared" si="2"/>
      </c>
      <c r="AA14" s="218">
        <f t="shared" si="3"/>
      </c>
      <c r="AB14" s="104">
        <f>IF(ISERROR(VLOOKUP(#REF!,#REF!,2,FALSE)),"",VLOOKUP(#REF!,#REF!,2,FALSE))</f>
      </c>
      <c r="AC14" s="212">
        <f t="shared" si="4"/>
      </c>
      <c r="AD14" s="113">
        <f t="shared" si="5"/>
      </c>
      <c r="AE14" s="113">
        <f t="shared" si="6"/>
      </c>
      <c r="AF14" s="188">
        <f t="shared" si="8"/>
      </c>
    </row>
    <row r="15" spans="1:32" s="105" customFormat="1" ht="12" customHeight="1">
      <c r="A15" s="143">
        <f t="shared" si="7"/>
        <v>7</v>
      </c>
      <c r="B15" s="265"/>
      <c r="C15" s="265"/>
      <c r="D15" s="269"/>
      <c r="E15" s="124"/>
      <c r="F15" s="102"/>
      <c r="G15" s="271"/>
      <c r="H15" s="205"/>
      <c r="I15" s="205"/>
      <c r="J15" s="103"/>
      <c r="K15" s="216"/>
      <c r="L15" s="203"/>
      <c r="M15" s="205"/>
      <c r="N15" s="205"/>
      <c r="O15" s="272"/>
      <c r="P15" s="101"/>
      <c r="Q15" s="101"/>
      <c r="R15" s="101"/>
      <c r="S15" s="101"/>
      <c r="T15" s="101"/>
      <c r="U15" s="101"/>
      <c r="V15" s="101"/>
      <c r="W15" s="138"/>
      <c r="X15" s="212">
        <f t="shared" si="0"/>
      </c>
      <c r="Y15" s="218">
        <f t="shared" si="1"/>
      </c>
      <c r="Z15" s="218">
        <f t="shared" si="2"/>
      </c>
      <c r="AA15" s="218">
        <f t="shared" si="3"/>
      </c>
      <c r="AB15" s="104">
        <f>IF(ISERROR(VLOOKUP(#REF!,#REF!,2,FALSE)),"",VLOOKUP(#REF!,#REF!,2,FALSE))</f>
      </c>
      <c r="AC15" s="212">
        <f t="shared" si="4"/>
      </c>
      <c r="AD15" s="113">
        <f t="shared" si="5"/>
      </c>
      <c r="AE15" s="113">
        <f t="shared" si="6"/>
      </c>
      <c r="AF15" s="188">
        <f t="shared" si="8"/>
      </c>
    </row>
    <row r="16" spans="1:32" s="105" customFormat="1" ht="12" customHeight="1">
      <c r="A16" s="143">
        <f t="shared" si="7"/>
        <v>8</v>
      </c>
      <c r="B16" s="269"/>
      <c r="C16" s="269"/>
      <c r="D16" s="269"/>
      <c r="E16" s="204"/>
      <c r="F16" s="102"/>
      <c r="G16" s="271"/>
      <c r="H16" s="205"/>
      <c r="I16" s="205"/>
      <c r="J16" s="103"/>
      <c r="K16" s="216"/>
      <c r="L16" s="203"/>
      <c r="M16" s="205"/>
      <c r="N16" s="205"/>
      <c r="O16" s="272"/>
      <c r="P16" s="101"/>
      <c r="Q16" s="101"/>
      <c r="R16" s="101"/>
      <c r="S16" s="101"/>
      <c r="T16" s="101"/>
      <c r="U16" s="101"/>
      <c r="V16" s="101"/>
      <c r="W16" s="138"/>
      <c r="X16" s="212">
        <f t="shared" si="0"/>
      </c>
      <c r="Y16" s="218">
        <f t="shared" si="1"/>
      </c>
      <c r="Z16" s="218">
        <f t="shared" si="2"/>
      </c>
      <c r="AA16" s="218">
        <f t="shared" si="3"/>
      </c>
      <c r="AB16" s="104">
        <f>IF(ISERROR(VLOOKUP(#REF!,#REF!,2,FALSE)),"",VLOOKUP(#REF!,#REF!,2,FALSE))</f>
      </c>
      <c r="AC16" s="212">
        <f t="shared" si="4"/>
      </c>
      <c r="AD16" s="113">
        <f aca="true" t="shared" si="9" ref="AD16:AD79">IF(OR($M16="",$N16=""),"",IF($M16="A3",VLOOKUP($N16,$L$121:$N$122,3,FALSE),IF($M16="A3",VLOOKUP($N16,$L$123:$N$124,3,FALSE),IF($M16="B3",VLOOKUP($N16,$L$125:$N$153,3,FALSE),IF($M16="C3",VLOOKUP($N16,$L$154:$N$171,3,FALSE),IF($M16="B3",VLOOKUP($N16,$L$145:$N$152,3,FALSE),IF($M16="C3",VLOOKUP($N16,$L$172:$N$179,3,FALSE),VLOOKUP($N16,$L$180:$N$188,3,TRUE))))))))</f>
      </c>
      <c r="AE16" s="113">
        <f aca="true" t="shared" si="10" ref="AE16:AE79">IF(OR($M16="",$N16=""),"",IF($M16="A3",VLOOKUP($N16,$L$121:$P$122,4,FALSE),IF($M16="B3",VLOOKUP($N16,$L$125:$P$153,4,FALSE),IF($M16="C3",VLOOKUP($N16,$L$154:$P$171,4,FALSE),IF($M16="A3",VLOOKUP($N16,$L$123:$P$124,4,FALSE),IF($M16="B3",VLOOKUP($N16,$L$145:$P$152,4,FALSE),IF($M16="C3",VLOOKUP($N16,$L$172:$P$179,4,FALSE),VLOOKUP($N16,$L$180:$P$188,4,TRUE))))))))</f>
      </c>
      <c r="AF16" s="188">
        <f t="shared" si="8"/>
      </c>
    </row>
    <row r="17" spans="1:32" s="105" customFormat="1" ht="12" customHeight="1">
      <c r="A17" s="143">
        <f t="shared" si="7"/>
        <v>9</v>
      </c>
      <c r="B17" s="265"/>
      <c r="C17" s="265"/>
      <c r="D17" s="265"/>
      <c r="E17" s="124"/>
      <c r="F17" s="205"/>
      <c r="G17" s="208"/>
      <c r="H17" s="205"/>
      <c r="I17" s="205"/>
      <c r="J17" s="103"/>
      <c r="K17" s="216"/>
      <c r="L17" s="203"/>
      <c r="M17" s="205"/>
      <c r="N17" s="205"/>
      <c r="O17" s="268"/>
      <c r="P17" s="101"/>
      <c r="Q17" s="101"/>
      <c r="R17" s="101"/>
      <c r="S17" s="101"/>
      <c r="T17" s="101"/>
      <c r="U17" s="101"/>
      <c r="V17" s="101"/>
      <c r="W17" s="138"/>
      <c r="X17" s="212">
        <f t="shared" si="0"/>
      </c>
      <c r="Y17" s="218">
        <f t="shared" si="1"/>
      </c>
      <c r="Z17" s="218">
        <f t="shared" si="2"/>
      </c>
      <c r="AA17" s="218">
        <f t="shared" si="3"/>
      </c>
      <c r="AB17" s="104">
        <f>IF(ISERROR(VLOOKUP(#REF!,#REF!,2,FALSE)),"",VLOOKUP(#REF!,#REF!,2,FALSE))</f>
      </c>
      <c r="AC17" s="212">
        <f t="shared" si="4"/>
      </c>
      <c r="AD17" s="113">
        <f t="shared" si="9"/>
      </c>
      <c r="AE17" s="113">
        <f t="shared" si="10"/>
      </c>
      <c r="AF17" s="188">
        <f t="shared" si="8"/>
      </c>
    </row>
    <row r="18" spans="1:32" s="105" customFormat="1" ht="12" customHeight="1">
      <c r="A18" s="143">
        <f t="shared" si="7"/>
        <v>10</v>
      </c>
      <c r="B18" s="265"/>
      <c r="C18" s="265"/>
      <c r="D18" s="265"/>
      <c r="E18" s="204"/>
      <c r="F18" s="102"/>
      <c r="G18" s="208"/>
      <c r="H18" s="205"/>
      <c r="I18" s="205"/>
      <c r="J18" s="103"/>
      <c r="K18" s="216"/>
      <c r="L18" s="203"/>
      <c r="M18" s="205"/>
      <c r="N18" s="205"/>
      <c r="O18" s="268"/>
      <c r="P18" s="101"/>
      <c r="Q18" s="101"/>
      <c r="R18" s="101"/>
      <c r="S18" s="101"/>
      <c r="T18" s="101"/>
      <c r="U18" s="101"/>
      <c r="V18" s="101"/>
      <c r="W18" s="138"/>
      <c r="X18" s="212">
        <f t="shared" si="0"/>
      </c>
      <c r="Y18" s="218">
        <f t="shared" si="1"/>
      </c>
      <c r="Z18" s="218">
        <f t="shared" si="2"/>
      </c>
      <c r="AA18" s="218">
        <f t="shared" si="3"/>
      </c>
      <c r="AB18" s="104">
        <f>IF(ISERROR(VLOOKUP(#REF!,#REF!,2,FALSE)),"",VLOOKUP(#REF!,#REF!,2,FALSE))</f>
      </c>
      <c r="AC18" s="212">
        <f t="shared" si="4"/>
      </c>
      <c r="AD18" s="113">
        <f t="shared" si="9"/>
      </c>
      <c r="AE18" s="113">
        <f t="shared" si="10"/>
      </c>
      <c r="AF18" s="188">
        <f t="shared" si="8"/>
      </c>
    </row>
    <row r="19" spans="1:32" s="105" customFormat="1" ht="12" customHeight="1">
      <c r="A19" s="143">
        <f t="shared" si="7"/>
        <v>11</v>
      </c>
      <c r="B19" s="265"/>
      <c r="C19" s="265"/>
      <c r="D19" s="265"/>
      <c r="E19" s="124"/>
      <c r="F19" s="102"/>
      <c r="G19" s="214"/>
      <c r="H19" s="205"/>
      <c r="I19" s="205"/>
      <c r="J19" s="103"/>
      <c r="K19" s="216"/>
      <c r="L19" s="203"/>
      <c r="M19" s="205"/>
      <c r="N19" s="205"/>
      <c r="O19" s="268"/>
      <c r="P19" s="101"/>
      <c r="Q19" s="101"/>
      <c r="R19" s="101"/>
      <c r="S19" s="101"/>
      <c r="T19" s="101"/>
      <c r="U19" s="101"/>
      <c r="V19" s="101"/>
      <c r="W19" s="138"/>
      <c r="X19" s="212">
        <f t="shared" si="0"/>
      </c>
      <c r="Y19" s="218">
        <f t="shared" si="1"/>
      </c>
      <c r="Z19" s="218">
        <f t="shared" si="2"/>
      </c>
      <c r="AA19" s="218">
        <f t="shared" si="3"/>
      </c>
      <c r="AB19" s="104">
        <f>IF(ISERROR(VLOOKUP(#REF!,#REF!,2,FALSE)),"",VLOOKUP(#REF!,#REF!,2,FALSE))</f>
      </c>
      <c r="AC19" s="212">
        <f t="shared" si="4"/>
      </c>
      <c r="AD19" s="113">
        <f t="shared" si="9"/>
      </c>
      <c r="AE19" s="113">
        <f t="shared" si="10"/>
      </c>
      <c r="AF19" s="188">
        <f t="shared" si="8"/>
      </c>
    </row>
    <row r="20" spans="1:32" s="105" customFormat="1" ht="12" customHeight="1">
      <c r="A20" s="143">
        <f t="shared" si="7"/>
        <v>12</v>
      </c>
      <c r="B20" s="265"/>
      <c r="C20" s="265"/>
      <c r="D20" s="265"/>
      <c r="E20" s="204"/>
      <c r="F20" s="102"/>
      <c r="G20" s="214"/>
      <c r="H20" s="205"/>
      <c r="I20" s="205"/>
      <c r="J20" s="103"/>
      <c r="K20" s="216"/>
      <c r="L20" s="203"/>
      <c r="M20" s="205"/>
      <c r="N20" s="205"/>
      <c r="O20" s="268"/>
      <c r="P20" s="101"/>
      <c r="Q20" s="101"/>
      <c r="R20" s="101"/>
      <c r="S20" s="101"/>
      <c r="T20" s="101"/>
      <c r="U20" s="101"/>
      <c r="V20" s="101"/>
      <c r="W20" s="138"/>
      <c r="X20" s="212">
        <f t="shared" si="0"/>
      </c>
      <c r="Y20" s="218">
        <f t="shared" si="1"/>
      </c>
      <c r="Z20" s="218">
        <f t="shared" si="2"/>
      </c>
      <c r="AA20" s="218">
        <f t="shared" si="3"/>
      </c>
      <c r="AB20" s="104">
        <f>IF(ISERROR(VLOOKUP(#REF!,#REF!,2,FALSE)),"",VLOOKUP(#REF!,#REF!,2,FALSE))</f>
      </c>
      <c r="AC20" s="212">
        <f t="shared" si="4"/>
      </c>
      <c r="AD20" s="113">
        <f t="shared" si="9"/>
      </c>
      <c r="AE20" s="113">
        <f t="shared" si="10"/>
      </c>
      <c r="AF20" s="188">
        <f t="shared" si="8"/>
      </c>
    </row>
    <row r="21" spans="1:32" s="105" customFormat="1" ht="12">
      <c r="A21" s="143">
        <f t="shared" si="7"/>
        <v>13</v>
      </c>
      <c r="B21" s="265"/>
      <c r="C21" s="265"/>
      <c r="D21" s="265"/>
      <c r="E21" s="124"/>
      <c r="F21" s="102"/>
      <c r="G21" s="214"/>
      <c r="H21" s="205"/>
      <c r="I21" s="205"/>
      <c r="J21" s="103"/>
      <c r="K21" s="216"/>
      <c r="L21" s="203"/>
      <c r="M21" s="205"/>
      <c r="N21" s="205"/>
      <c r="O21" s="268"/>
      <c r="P21" s="101"/>
      <c r="Q21" s="101"/>
      <c r="R21" s="101"/>
      <c r="S21" s="101"/>
      <c r="T21" s="101"/>
      <c r="U21" s="101"/>
      <c r="V21" s="101"/>
      <c r="W21" s="138"/>
      <c r="X21" s="212">
        <f t="shared" si="0"/>
      </c>
      <c r="Y21" s="218">
        <f t="shared" si="1"/>
      </c>
      <c r="Z21" s="218">
        <f t="shared" si="2"/>
      </c>
      <c r="AA21" s="218">
        <f t="shared" si="3"/>
      </c>
      <c r="AB21" s="104">
        <f>IF(ISERROR(VLOOKUP(#REF!,#REF!,2,FALSE)),"",VLOOKUP(#REF!,#REF!,2,FALSE))</f>
      </c>
      <c r="AC21" s="212">
        <f t="shared" si="4"/>
      </c>
      <c r="AD21" s="113">
        <f t="shared" si="9"/>
      </c>
      <c r="AE21" s="113">
        <f t="shared" si="10"/>
      </c>
      <c r="AF21" s="188">
        <f t="shared" si="8"/>
      </c>
    </row>
    <row r="22" spans="1:32" s="105" customFormat="1" ht="12">
      <c r="A22" s="143">
        <f t="shared" si="7"/>
        <v>14</v>
      </c>
      <c r="B22" s="265"/>
      <c r="C22" s="265"/>
      <c r="D22" s="265"/>
      <c r="E22" s="204"/>
      <c r="F22" s="102"/>
      <c r="G22" s="208"/>
      <c r="H22" s="205"/>
      <c r="I22" s="205"/>
      <c r="J22" s="103"/>
      <c r="K22" s="216"/>
      <c r="L22" s="203"/>
      <c r="M22" s="205"/>
      <c r="N22" s="205"/>
      <c r="O22" s="266"/>
      <c r="P22" s="101"/>
      <c r="Q22" s="101"/>
      <c r="R22" s="101"/>
      <c r="S22" s="101"/>
      <c r="T22" s="101"/>
      <c r="U22" s="101"/>
      <c r="V22" s="101"/>
      <c r="W22" s="138"/>
      <c r="X22" s="212">
        <f t="shared" si="0"/>
      </c>
      <c r="Y22" s="218">
        <f t="shared" si="1"/>
      </c>
      <c r="Z22" s="218">
        <f t="shared" si="2"/>
      </c>
      <c r="AA22" s="218">
        <f t="shared" si="3"/>
      </c>
      <c r="AB22" s="104">
        <f>IF(ISERROR(VLOOKUP(#REF!,#REF!,2,FALSE)),"",VLOOKUP(#REF!,#REF!,2,FALSE))</f>
      </c>
      <c r="AC22" s="212">
        <f t="shared" si="4"/>
      </c>
      <c r="AD22" s="113">
        <f t="shared" si="9"/>
      </c>
      <c r="AE22" s="113">
        <f t="shared" si="10"/>
      </c>
      <c r="AF22" s="188">
        <f t="shared" si="8"/>
      </c>
    </row>
    <row r="23" spans="1:32" s="105" customFormat="1" ht="12.75">
      <c r="A23" s="143">
        <f t="shared" si="7"/>
        <v>15</v>
      </c>
      <c r="B23" s="265"/>
      <c r="C23" s="265"/>
      <c r="D23" s="265"/>
      <c r="E23" s="124"/>
      <c r="F23" s="102"/>
      <c r="G23" s="208"/>
      <c r="H23" s="205"/>
      <c r="I23" s="205"/>
      <c r="J23" s="267"/>
      <c r="K23" s="273"/>
      <c r="L23" s="203"/>
      <c r="M23" s="205"/>
      <c r="N23" s="205"/>
      <c r="O23" s="268"/>
      <c r="P23" s="101"/>
      <c r="Q23" s="101"/>
      <c r="R23" s="101"/>
      <c r="S23" s="101"/>
      <c r="T23" s="101"/>
      <c r="U23" s="101"/>
      <c r="V23" s="101"/>
      <c r="W23" s="138"/>
      <c r="X23" s="212">
        <f t="shared" si="0"/>
      </c>
      <c r="Y23" s="218">
        <f t="shared" si="1"/>
      </c>
      <c r="Z23" s="218">
        <f t="shared" si="2"/>
      </c>
      <c r="AA23" s="218">
        <f t="shared" si="3"/>
      </c>
      <c r="AB23" s="104">
        <f>IF(ISERROR(VLOOKUP(#REF!,#REF!,2,FALSE)),"",VLOOKUP(#REF!,#REF!,2,FALSE))</f>
      </c>
      <c r="AC23" s="212">
        <f t="shared" si="4"/>
      </c>
      <c r="AD23" s="113">
        <f t="shared" si="9"/>
      </c>
      <c r="AE23" s="113">
        <f t="shared" si="10"/>
      </c>
      <c r="AF23" s="188">
        <f t="shared" si="8"/>
      </c>
    </row>
    <row r="24" spans="1:32" s="105" customFormat="1" ht="12">
      <c r="A24" s="143">
        <f t="shared" si="7"/>
        <v>16</v>
      </c>
      <c r="B24" s="265"/>
      <c r="C24" s="265"/>
      <c r="D24" s="265"/>
      <c r="E24" s="204"/>
      <c r="F24" s="102"/>
      <c r="G24" s="208"/>
      <c r="H24" s="205"/>
      <c r="I24" s="205"/>
      <c r="J24" s="267"/>
      <c r="K24" s="274"/>
      <c r="L24" s="203"/>
      <c r="M24" s="205"/>
      <c r="N24" s="205"/>
      <c r="O24" s="268"/>
      <c r="P24" s="101"/>
      <c r="Q24" s="101"/>
      <c r="R24" s="101"/>
      <c r="S24" s="101"/>
      <c r="T24" s="101"/>
      <c r="U24" s="101"/>
      <c r="V24" s="101"/>
      <c r="W24" s="138"/>
      <c r="X24" s="212">
        <f t="shared" si="0"/>
      </c>
      <c r="Y24" s="218">
        <f t="shared" si="1"/>
      </c>
      <c r="Z24" s="218">
        <f t="shared" si="2"/>
      </c>
      <c r="AA24" s="218">
        <f t="shared" si="3"/>
      </c>
      <c r="AB24" s="104">
        <f>IF(ISERROR(VLOOKUP(#REF!,#REF!,2,FALSE)),"",VLOOKUP(#REF!,#REF!,2,FALSE))</f>
      </c>
      <c r="AC24" s="212">
        <f t="shared" si="4"/>
      </c>
      <c r="AD24" s="113">
        <f t="shared" si="9"/>
      </c>
      <c r="AE24" s="113">
        <f t="shared" si="10"/>
      </c>
      <c r="AF24" s="188">
        <f t="shared" si="8"/>
      </c>
    </row>
    <row r="25" spans="1:32" s="105" customFormat="1" ht="12">
      <c r="A25" s="143">
        <f t="shared" si="7"/>
        <v>17</v>
      </c>
      <c r="B25" s="275"/>
      <c r="C25" s="275"/>
      <c r="D25" s="275"/>
      <c r="E25" s="124"/>
      <c r="F25" s="102"/>
      <c r="G25" s="277"/>
      <c r="H25" s="205"/>
      <c r="I25" s="205"/>
      <c r="J25" s="103"/>
      <c r="K25" s="205"/>
      <c r="L25" s="203"/>
      <c r="M25" s="205"/>
      <c r="N25" s="205"/>
      <c r="O25" s="268"/>
      <c r="P25" s="101"/>
      <c r="Q25" s="101"/>
      <c r="R25" s="101"/>
      <c r="S25" s="101"/>
      <c r="T25" s="101"/>
      <c r="U25" s="101"/>
      <c r="V25" s="101"/>
      <c r="W25" s="138"/>
      <c r="X25" s="212">
        <f t="shared" si="0"/>
      </c>
      <c r="Y25" s="218">
        <f t="shared" si="1"/>
      </c>
      <c r="Z25" s="218">
        <f t="shared" si="2"/>
      </c>
      <c r="AA25" s="218">
        <f t="shared" si="3"/>
      </c>
      <c r="AB25" s="104">
        <f>IF(ISERROR(VLOOKUP(#REF!,#REF!,2,FALSE)),"",VLOOKUP(#REF!,#REF!,2,FALSE))</f>
      </c>
      <c r="AC25" s="212">
        <f t="shared" si="4"/>
      </c>
      <c r="AD25" s="113">
        <f t="shared" si="9"/>
      </c>
      <c r="AE25" s="113">
        <f t="shared" si="10"/>
      </c>
      <c r="AF25" s="188">
        <f t="shared" si="8"/>
      </c>
    </row>
    <row r="26" spans="1:32" s="105" customFormat="1" ht="12">
      <c r="A26" s="143">
        <f t="shared" si="7"/>
        <v>18</v>
      </c>
      <c r="B26" s="265"/>
      <c r="C26" s="265"/>
      <c r="D26" s="265"/>
      <c r="E26" s="204"/>
      <c r="F26" s="102"/>
      <c r="G26" s="208"/>
      <c r="H26" s="205"/>
      <c r="I26" s="205"/>
      <c r="J26" s="103"/>
      <c r="K26" s="205"/>
      <c r="L26" s="203"/>
      <c r="M26" s="205"/>
      <c r="N26" s="205"/>
      <c r="O26" s="268"/>
      <c r="P26" s="101"/>
      <c r="Q26" s="101"/>
      <c r="R26" s="101"/>
      <c r="S26" s="101"/>
      <c r="T26" s="101"/>
      <c r="U26" s="101"/>
      <c r="V26" s="101"/>
      <c r="W26" s="209"/>
      <c r="X26" s="212">
        <f t="shared" si="0"/>
      </c>
      <c r="Y26" s="218">
        <f t="shared" si="1"/>
      </c>
      <c r="Z26" s="218">
        <f t="shared" si="2"/>
      </c>
      <c r="AA26" s="218">
        <f t="shared" si="3"/>
      </c>
      <c r="AB26" s="104">
        <f>IF(ISERROR(VLOOKUP(#REF!,#REF!,2,FALSE)),"",VLOOKUP(#REF!,#REF!,2,FALSE))</f>
      </c>
      <c r="AC26" s="212">
        <f t="shared" si="4"/>
      </c>
      <c r="AD26" s="113">
        <f t="shared" si="9"/>
      </c>
      <c r="AE26" s="113">
        <f t="shared" si="10"/>
      </c>
      <c r="AF26" s="188">
        <f t="shared" si="8"/>
      </c>
    </row>
    <row r="27" spans="1:32" s="105" customFormat="1" ht="12">
      <c r="A27" s="143">
        <f t="shared" si="7"/>
        <v>19</v>
      </c>
      <c r="B27" s="265"/>
      <c r="C27" s="265"/>
      <c r="D27" s="265"/>
      <c r="E27" s="124"/>
      <c r="F27" s="102"/>
      <c r="G27" s="208"/>
      <c r="H27" s="205"/>
      <c r="I27" s="215"/>
      <c r="J27" s="103"/>
      <c r="K27" s="205"/>
      <c r="L27" s="203"/>
      <c r="M27" s="205"/>
      <c r="N27" s="205"/>
      <c r="O27" s="272"/>
      <c r="P27" s="101"/>
      <c r="Q27" s="101"/>
      <c r="R27" s="101"/>
      <c r="S27" s="101"/>
      <c r="T27" s="101"/>
      <c r="U27" s="101"/>
      <c r="V27" s="101"/>
      <c r="W27" s="138"/>
      <c r="X27" s="212">
        <f t="shared" si="0"/>
      </c>
      <c r="Y27" s="218">
        <f t="shared" si="1"/>
      </c>
      <c r="Z27" s="218">
        <f t="shared" si="2"/>
      </c>
      <c r="AA27" s="218">
        <f t="shared" si="3"/>
      </c>
      <c r="AB27" s="104">
        <f>IF(ISERROR(VLOOKUP(#REF!,#REF!,2,FALSE)),"",VLOOKUP(#REF!,#REF!,2,FALSE))</f>
      </c>
      <c r="AC27" s="212">
        <f t="shared" si="4"/>
      </c>
      <c r="AD27" s="113">
        <f t="shared" si="9"/>
      </c>
      <c r="AE27" s="113">
        <f t="shared" si="10"/>
      </c>
      <c r="AF27" s="188">
        <f t="shared" si="8"/>
      </c>
    </row>
    <row r="28" spans="1:32" s="105" customFormat="1" ht="12.75">
      <c r="A28" s="143">
        <f t="shared" si="7"/>
        <v>20</v>
      </c>
      <c r="B28" s="276"/>
      <c r="C28" s="276"/>
      <c r="D28" s="276"/>
      <c r="E28" s="204"/>
      <c r="F28" s="102"/>
      <c r="G28" s="278"/>
      <c r="H28" s="205"/>
      <c r="I28" s="215"/>
      <c r="J28" s="103"/>
      <c r="K28" s="205"/>
      <c r="L28" s="203"/>
      <c r="M28" s="205"/>
      <c r="N28" s="205"/>
      <c r="O28" s="272"/>
      <c r="P28" s="101"/>
      <c r="Q28" s="101"/>
      <c r="R28" s="101"/>
      <c r="S28" s="101"/>
      <c r="T28" s="101"/>
      <c r="U28" s="101"/>
      <c r="V28" s="101"/>
      <c r="W28" s="138"/>
      <c r="X28" s="212">
        <f t="shared" si="0"/>
      </c>
      <c r="Y28" s="218">
        <f t="shared" si="1"/>
      </c>
      <c r="Z28" s="218">
        <f t="shared" si="2"/>
      </c>
      <c r="AA28" s="218">
        <f t="shared" si="3"/>
      </c>
      <c r="AB28" s="104">
        <f>IF(ISERROR(VLOOKUP(#REF!,#REF!,2,FALSE)),"",VLOOKUP(#REF!,#REF!,2,FALSE))</f>
      </c>
      <c r="AC28" s="212">
        <f t="shared" si="4"/>
      </c>
      <c r="AD28" s="113">
        <f t="shared" si="9"/>
      </c>
      <c r="AE28" s="113">
        <f t="shared" si="10"/>
      </c>
      <c r="AF28" s="188">
        <f t="shared" si="8"/>
      </c>
    </row>
    <row r="29" spans="1:32" s="105" customFormat="1" ht="12">
      <c r="A29" s="143">
        <f t="shared" si="7"/>
        <v>21</v>
      </c>
      <c r="B29" s="265"/>
      <c r="C29" s="265"/>
      <c r="D29" s="265"/>
      <c r="E29" s="124"/>
      <c r="F29" s="102"/>
      <c r="G29" s="208"/>
      <c r="H29" s="205"/>
      <c r="I29" s="215"/>
      <c r="J29" s="267"/>
      <c r="K29" s="205"/>
      <c r="L29" s="203"/>
      <c r="M29" s="205"/>
      <c r="N29" s="205"/>
      <c r="O29" s="272"/>
      <c r="P29" s="101"/>
      <c r="Q29" s="101"/>
      <c r="R29" s="101"/>
      <c r="S29" s="101"/>
      <c r="T29" s="101"/>
      <c r="U29" s="101"/>
      <c r="V29" s="101"/>
      <c r="W29" s="138"/>
      <c r="X29" s="212">
        <f t="shared" si="0"/>
      </c>
      <c r="Y29" s="218">
        <f t="shared" si="1"/>
      </c>
      <c r="Z29" s="218">
        <f t="shared" si="2"/>
      </c>
      <c r="AA29" s="218">
        <f t="shared" si="3"/>
      </c>
      <c r="AB29" s="104">
        <f>IF(ISERROR(VLOOKUP(#REF!,#REF!,2,FALSE)),"",VLOOKUP(#REF!,#REF!,2,FALSE))</f>
      </c>
      <c r="AC29" s="212">
        <f t="shared" si="4"/>
      </c>
      <c r="AD29" s="113">
        <f t="shared" si="9"/>
      </c>
      <c r="AE29" s="113">
        <f t="shared" si="10"/>
      </c>
      <c r="AF29" s="188">
        <f t="shared" si="8"/>
      </c>
    </row>
    <row r="30" spans="1:32" s="105" customFormat="1" ht="12">
      <c r="A30" s="143">
        <f t="shared" si="7"/>
        <v>22</v>
      </c>
      <c r="B30" s="265"/>
      <c r="C30" s="265"/>
      <c r="D30" s="265"/>
      <c r="E30" s="204"/>
      <c r="F30" s="102"/>
      <c r="G30" s="208"/>
      <c r="H30" s="205"/>
      <c r="I30" s="215"/>
      <c r="J30" s="267"/>
      <c r="K30" s="205"/>
      <c r="L30" s="203"/>
      <c r="M30" s="205"/>
      <c r="N30" s="205"/>
      <c r="O30" s="268"/>
      <c r="P30" s="101"/>
      <c r="Q30" s="101"/>
      <c r="R30" s="101"/>
      <c r="S30" s="101"/>
      <c r="T30" s="101"/>
      <c r="U30" s="101"/>
      <c r="V30" s="101"/>
      <c r="W30" s="138"/>
      <c r="X30" s="212">
        <f t="shared" si="0"/>
      </c>
      <c r="Y30" s="218">
        <f t="shared" si="1"/>
      </c>
      <c r="Z30" s="218">
        <f t="shared" si="2"/>
      </c>
      <c r="AA30" s="218">
        <f t="shared" si="3"/>
      </c>
      <c r="AB30" s="104">
        <f>IF(ISERROR(VLOOKUP(#REF!,#REF!,2,FALSE)),"",VLOOKUP(#REF!,#REF!,2,FALSE))</f>
      </c>
      <c r="AC30" s="212">
        <f t="shared" si="4"/>
      </c>
      <c r="AD30" s="113">
        <f t="shared" si="9"/>
      </c>
      <c r="AE30" s="113">
        <f t="shared" si="10"/>
      </c>
      <c r="AF30" s="188">
        <f t="shared" si="8"/>
      </c>
    </row>
    <row r="31" spans="1:32" s="105" customFormat="1" ht="12">
      <c r="A31" s="143">
        <f t="shared" si="7"/>
        <v>23</v>
      </c>
      <c r="B31" s="265"/>
      <c r="C31" s="265"/>
      <c r="D31" s="265"/>
      <c r="E31" s="124"/>
      <c r="F31" s="102"/>
      <c r="G31" s="208"/>
      <c r="H31" s="205"/>
      <c r="I31" s="215"/>
      <c r="J31" s="267"/>
      <c r="K31" s="205"/>
      <c r="L31" s="203"/>
      <c r="M31" s="205"/>
      <c r="N31" s="205"/>
      <c r="O31" s="268"/>
      <c r="P31" s="101"/>
      <c r="Q31" s="101"/>
      <c r="R31" s="101"/>
      <c r="S31" s="101"/>
      <c r="T31" s="101"/>
      <c r="U31" s="101"/>
      <c r="V31" s="101"/>
      <c r="W31" s="138"/>
      <c r="X31" s="212">
        <f t="shared" si="0"/>
      </c>
      <c r="Y31" s="218">
        <f t="shared" si="1"/>
      </c>
      <c r="Z31" s="218">
        <f t="shared" si="2"/>
      </c>
      <c r="AA31" s="218">
        <f t="shared" si="3"/>
      </c>
      <c r="AB31" s="104">
        <f>IF(ISERROR(VLOOKUP(#REF!,#REF!,2,FALSE)),"",VLOOKUP(#REF!,#REF!,2,FALSE))</f>
      </c>
      <c r="AC31" s="212">
        <f t="shared" si="4"/>
      </c>
      <c r="AD31" s="113">
        <f t="shared" si="9"/>
      </c>
      <c r="AE31" s="113">
        <f t="shared" si="10"/>
      </c>
      <c r="AF31" s="188">
        <f t="shared" si="8"/>
      </c>
    </row>
    <row r="32" spans="1:32" s="105" customFormat="1" ht="12">
      <c r="A32" s="143">
        <f t="shared" si="7"/>
        <v>24</v>
      </c>
      <c r="B32" s="265"/>
      <c r="C32" s="265"/>
      <c r="D32" s="265"/>
      <c r="E32" s="204"/>
      <c r="F32" s="102"/>
      <c r="G32" s="208"/>
      <c r="H32" s="205"/>
      <c r="I32" s="215"/>
      <c r="J32" s="267"/>
      <c r="K32" s="205"/>
      <c r="L32" s="203"/>
      <c r="M32" s="205"/>
      <c r="N32" s="205"/>
      <c r="O32" s="268"/>
      <c r="P32" s="101"/>
      <c r="Q32" s="101"/>
      <c r="R32" s="101"/>
      <c r="S32" s="101"/>
      <c r="T32" s="101"/>
      <c r="U32" s="101"/>
      <c r="V32" s="101"/>
      <c r="W32" s="209"/>
      <c r="X32" s="212">
        <f t="shared" si="0"/>
      </c>
      <c r="Y32" s="218">
        <f t="shared" si="1"/>
      </c>
      <c r="Z32" s="218">
        <f t="shared" si="2"/>
      </c>
      <c r="AA32" s="218">
        <f t="shared" si="3"/>
      </c>
      <c r="AB32" s="104">
        <f>IF(ISERROR(VLOOKUP(#REF!,#REF!,2,FALSE)),"",VLOOKUP(#REF!,#REF!,2,FALSE))</f>
      </c>
      <c r="AC32" s="212">
        <f t="shared" si="4"/>
      </c>
      <c r="AD32" s="113">
        <f t="shared" si="9"/>
      </c>
      <c r="AE32" s="113">
        <f t="shared" si="10"/>
      </c>
      <c r="AF32" s="188">
        <f t="shared" si="8"/>
      </c>
    </row>
    <row r="33" spans="1:32" s="105" customFormat="1" ht="12">
      <c r="A33" s="143">
        <f t="shared" si="7"/>
        <v>25</v>
      </c>
      <c r="B33" s="275"/>
      <c r="C33" s="275"/>
      <c r="D33" s="275"/>
      <c r="E33" s="124"/>
      <c r="F33" s="102"/>
      <c r="G33" s="279"/>
      <c r="H33" s="205"/>
      <c r="I33" s="215"/>
      <c r="J33" s="280"/>
      <c r="K33" s="205"/>
      <c r="L33" s="203"/>
      <c r="M33" s="205"/>
      <c r="N33" s="205"/>
      <c r="O33" s="268"/>
      <c r="P33" s="101"/>
      <c r="Q33" s="101"/>
      <c r="R33" s="101"/>
      <c r="S33" s="101"/>
      <c r="T33" s="101"/>
      <c r="U33" s="101"/>
      <c r="V33" s="101"/>
      <c r="W33" s="138"/>
      <c r="X33" s="212">
        <f t="shared" si="0"/>
      </c>
      <c r="Y33" s="218">
        <f t="shared" si="1"/>
      </c>
      <c r="Z33" s="218">
        <f t="shared" si="2"/>
      </c>
      <c r="AA33" s="218">
        <f t="shared" si="3"/>
      </c>
      <c r="AB33" s="104">
        <f>IF(ISERROR(VLOOKUP(#REF!,#REF!,2,FALSE)),"",VLOOKUP(#REF!,#REF!,2,FALSE))</f>
      </c>
      <c r="AC33" s="212">
        <f t="shared" si="4"/>
      </c>
      <c r="AD33" s="113">
        <f t="shared" si="9"/>
      </c>
      <c r="AE33" s="113">
        <f t="shared" si="10"/>
      </c>
      <c r="AF33" s="188">
        <f t="shared" si="8"/>
      </c>
    </row>
    <row r="34" spans="1:32" s="105" customFormat="1" ht="12">
      <c r="A34" s="143">
        <f t="shared" si="7"/>
        <v>26</v>
      </c>
      <c r="B34" s="265"/>
      <c r="C34" s="265"/>
      <c r="D34" s="265"/>
      <c r="E34" s="204"/>
      <c r="F34" s="102"/>
      <c r="G34" s="214"/>
      <c r="H34" s="205"/>
      <c r="I34" s="215"/>
      <c r="J34" s="281"/>
      <c r="K34" s="282"/>
      <c r="L34" s="203"/>
      <c r="M34" s="205"/>
      <c r="N34" s="205"/>
      <c r="O34" s="268"/>
      <c r="P34" s="101"/>
      <c r="Q34" s="101"/>
      <c r="R34" s="101"/>
      <c r="S34" s="101"/>
      <c r="T34" s="101"/>
      <c r="U34" s="101"/>
      <c r="V34" s="101"/>
      <c r="W34" s="138"/>
      <c r="X34" s="212">
        <f t="shared" si="0"/>
      </c>
      <c r="Y34" s="218">
        <f t="shared" si="1"/>
      </c>
      <c r="Z34" s="218">
        <f t="shared" si="2"/>
      </c>
      <c r="AA34" s="218">
        <f t="shared" si="3"/>
      </c>
      <c r="AB34" s="104">
        <f>IF(ISERROR(VLOOKUP(#REF!,#REF!,2,FALSE)),"",VLOOKUP(#REF!,#REF!,2,FALSE))</f>
      </c>
      <c r="AC34" s="212">
        <f t="shared" si="4"/>
      </c>
      <c r="AD34" s="113">
        <f t="shared" si="9"/>
      </c>
      <c r="AE34" s="113">
        <f t="shared" si="10"/>
      </c>
      <c r="AF34" s="188">
        <f t="shared" si="8"/>
      </c>
    </row>
    <row r="35" spans="1:32" s="105" customFormat="1" ht="12">
      <c r="A35" s="143">
        <f t="shared" si="7"/>
        <v>27</v>
      </c>
      <c r="B35" s="265"/>
      <c r="C35" s="265"/>
      <c r="D35" s="265"/>
      <c r="E35" s="124"/>
      <c r="F35" s="102"/>
      <c r="G35" s="214"/>
      <c r="H35" s="205"/>
      <c r="I35" s="215"/>
      <c r="J35" s="267"/>
      <c r="K35" s="205"/>
      <c r="L35" s="203"/>
      <c r="M35" s="205"/>
      <c r="N35" s="205"/>
      <c r="O35" s="268"/>
      <c r="P35" s="101"/>
      <c r="Q35" s="101"/>
      <c r="R35" s="101"/>
      <c r="S35" s="101"/>
      <c r="T35" s="101"/>
      <c r="U35" s="101"/>
      <c r="V35" s="101"/>
      <c r="W35" s="209"/>
      <c r="X35" s="212">
        <f t="shared" si="0"/>
      </c>
      <c r="Y35" s="218">
        <f t="shared" si="1"/>
      </c>
      <c r="Z35" s="218">
        <f t="shared" si="2"/>
      </c>
      <c r="AA35" s="218">
        <f t="shared" si="3"/>
      </c>
      <c r="AB35" s="104">
        <f>IF(ISERROR(VLOOKUP(#REF!,#REF!,2,FALSE)),"",VLOOKUP(#REF!,#REF!,2,FALSE))</f>
      </c>
      <c r="AC35" s="212">
        <f t="shared" si="4"/>
      </c>
      <c r="AD35" s="113">
        <f t="shared" si="9"/>
      </c>
      <c r="AE35" s="113">
        <f t="shared" si="10"/>
      </c>
      <c r="AF35" s="188">
        <f t="shared" si="8"/>
      </c>
    </row>
    <row r="36" spans="1:32" s="105" customFormat="1" ht="12.75">
      <c r="A36" s="143">
        <f t="shared" si="7"/>
        <v>28</v>
      </c>
      <c r="B36" s="265"/>
      <c r="C36" s="265"/>
      <c r="D36" s="265"/>
      <c r="E36" s="204"/>
      <c r="F36" s="102"/>
      <c r="G36" s="214"/>
      <c r="H36" s="205"/>
      <c r="I36" s="215"/>
      <c r="J36" s="267"/>
      <c r="K36" s="283"/>
      <c r="L36" s="203"/>
      <c r="M36" s="205"/>
      <c r="N36" s="205"/>
      <c r="O36" s="268"/>
      <c r="P36" s="101"/>
      <c r="Q36" s="101"/>
      <c r="R36" s="101"/>
      <c r="S36" s="101"/>
      <c r="T36" s="101"/>
      <c r="U36" s="101"/>
      <c r="V36" s="101"/>
      <c r="W36" s="138"/>
      <c r="X36" s="212">
        <f t="shared" si="0"/>
      </c>
      <c r="Y36" s="218">
        <f t="shared" si="1"/>
      </c>
      <c r="Z36" s="218">
        <f t="shared" si="2"/>
      </c>
      <c r="AA36" s="218">
        <f t="shared" si="3"/>
      </c>
      <c r="AB36" s="104">
        <f>IF(ISERROR(VLOOKUP(#REF!,#REF!,2,FALSE)),"",VLOOKUP(#REF!,#REF!,2,FALSE))</f>
      </c>
      <c r="AC36" s="212">
        <f t="shared" si="4"/>
      </c>
      <c r="AD36" s="113">
        <f t="shared" si="9"/>
      </c>
      <c r="AE36" s="113">
        <f t="shared" si="10"/>
      </c>
      <c r="AF36" s="188">
        <f t="shared" si="8"/>
      </c>
    </row>
    <row r="37" spans="1:32" s="105" customFormat="1" ht="12">
      <c r="A37" s="143">
        <f t="shared" si="7"/>
        <v>29</v>
      </c>
      <c r="B37" s="213"/>
      <c r="C37" s="213"/>
      <c r="D37" s="213"/>
      <c r="E37" s="124"/>
      <c r="F37" s="102"/>
      <c r="G37" s="214"/>
      <c r="H37" s="205"/>
      <c r="I37" s="215"/>
      <c r="J37" s="103"/>
      <c r="K37" s="216"/>
      <c r="L37" s="203"/>
      <c r="M37" s="205"/>
      <c r="N37" s="205"/>
      <c r="O37" s="217"/>
      <c r="P37" s="101"/>
      <c r="Q37" s="101"/>
      <c r="R37" s="101"/>
      <c r="S37" s="101"/>
      <c r="T37" s="101"/>
      <c r="U37" s="101"/>
      <c r="V37" s="101"/>
      <c r="W37" s="138"/>
      <c r="X37" s="212">
        <f t="shared" si="0"/>
      </c>
      <c r="Y37" s="218">
        <f t="shared" si="1"/>
      </c>
      <c r="Z37" s="218">
        <f t="shared" si="2"/>
      </c>
      <c r="AA37" s="218">
        <f t="shared" si="3"/>
      </c>
      <c r="AB37" s="104">
        <f>IF(ISERROR(VLOOKUP(#REF!,#REF!,2,FALSE)),"",VLOOKUP(#REF!,#REF!,2,FALSE))</f>
      </c>
      <c r="AC37" s="212">
        <f t="shared" si="4"/>
      </c>
      <c r="AD37" s="113">
        <f t="shared" si="9"/>
      </c>
      <c r="AE37" s="113">
        <f t="shared" si="10"/>
      </c>
      <c r="AF37" s="188">
        <f t="shared" si="8"/>
      </c>
    </row>
    <row r="38" spans="1:32" s="105" customFormat="1" ht="12">
      <c r="A38" s="143">
        <f t="shared" si="7"/>
        <v>30</v>
      </c>
      <c r="B38" s="213"/>
      <c r="C38" s="213"/>
      <c r="D38" s="213"/>
      <c r="E38" s="204"/>
      <c r="F38" s="102"/>
      <c r="G38" s="214"/>
      <c r="H38" s="205"/>
      <c r="I38" s="215"/>
      <c r="J38" s="103"/>
      <c r="K38" s="216"/>
      <c r="L38" s="203"/>
      <c r="M38" s="205"/>
      <c r="N38" s="205"/>
      <c r="O38" s="217"/>
      <c r="P38" s="101"/>
      <c r="Q38" s="101"/>
      <c r="R38" s="101"/>
      <c r="S38" s="101"/>
      <c r="T38" s="101"/>
      <c r="U38" s="101"/>
      <c r="V38" s="101"/>
      <c r="W38" s="138"/>
      <c r="X38" s="212">
        <f t="shared" si="0"/>
      </c>
      <c r="Y38" s="218">
        <f t="shared" si="1"/>
      </c>
      <c r="Z38" s="218">
        <f t="shared" si="2"/>
      </c>
      <c r="AA38" s="218">
        <f t="shared" si="3"/>
      </c>
      <c r="AB38" s="104">
        <f>IF(ISERROR(VLOOKUP(#REF!,#REF!,2,FALSE)),"",VLOOKUP(#REF!,#REF!,2,FALSE))</f>
      </c>
      <c r="AC38" s="212">
        <f t="shared" si="4"/>
      </c>
      <c r="AD38" s="113">
        <f t="shared" si="9"/>
      </c>
      <c r="AE38" s="113">
        <f t="shared" si="10"/>
      </c>
      <c r="AF38" s="188">
        <f t="shared" si="8"/>
      </c>
    </row>
    <row r="39" spans="1:32" s="105" customFormat="1" ht="12">
      <c r="A39" s="143">
        <f t="shared" si="7"/>
        <v>31</v>
      </c>
      <c r="B39" s="213"/>
      <c r="C39" s="213"/>
      <c r="D39" s="213"/>
      <c r="E39" s="124"/>
      <c r="F39" s="102"/>
      <c r="G39" s="214"/>
      <c r="H39" s="205"/>
      <c r="I39" s="215"/>
      <c r="J39" s="103"/>
      <c r="K39" s="216"/>
      <c r="L39" s="203"/>
      <c r="M39" s="205"/>
      <c r="N39" s="205"/>
      <c r="O39" s="217"/>
      <c r="P39" s="101"/>
      <c r="Q39" s="101"/>
      <c r="R39" s="101"/>
      <c r="S39" s="101"/>
      <c r="T39" s="101"/>
      <c r="U39" s="101"/>
      <c r="V39" s="101"/>
      <c r="W39" s="138"/>
      <c r="X39" s="212">
        <f t="shared" si="0"/>
      </c>
      <c r="Y39" s="218">
        <f t="shared" si="1"/>
      </c>
      <c r="Z39" s="218">
        <f t="shared" si="2"/>
      </c>
      <c r="AA39" s="218">
        <f t="shared" si="3"/>
      </c>
      <c r="AB39" s="104">
        <f>IF(ISERROR(VLOOKUP(#REF!,#REF!,2,FALSE)),"",VLOOKUP(#REF!,#REF!,2,FALSE))</f>
      </c>
      <c r="AC39" s="212">
        <f t="shared" si="4"/>
      </c>
      <c r="AD39" s="113">
        <f t="shared" si="9"/>
      </c>
      <c r="AE39" s="113">
        <f t="shared" si="10"/>
      </c>
      <c r="AF39" s="188">
        <f t="shared" si="8"/>
      </c>
    </row>
    <row r="40" spans="1:32" s="105" customFormat="1" ht="12">
      <c r="A40" s="143">
        <f t="shared" si="7"/>
        <v>32</v>
      </c>
      <c r="B40" s="213"/>
      <c r="C40" s="213"/>
      <c r="D40" s="213"/>
      <c r="E40" s="204"/>
      <c r="F40" s="102"/>
      <c r="G40" s="214"/>
      <c r="H40" s="205"/>
      <c r="I40" s="215"/>
      <c r="J40" s="103"/>
      <c r="K40" s="216"/>
      <c r="L40" s="203"/>
      <c r="M40" s="205"/>
      <c r="N40" s="205"/>
      <c r="O40" s="217"/>
      <c r="P40" s="101"/>
      <c r="Q40" s="101"/>
      <c r="R40" s="101"/>
      <c r="S40" s="101"/>
      <c r="T40" s="101"/>
      <c r="U40" s="101"/>
      <c r="V40" s="101"/>
      <c r="W40" s="138"/>
      <c r="X40" s="212">
        <f t="shared" si="0"/>
      </c>
      <c r="Y40" s="218">
        <f t="shared" si="1"/>
      </c>
      <c r="Z40" s="218">
        <f t="shared" si="2"/>
      </c>
      <c r="AA40" s="218">
        <f t="shared" si="3"/>
      </c>
      <c r="AB40" s="104">
        <f>IF(ISERROR(VLOOKUP(#REF!,#REF!,2,FALSE)),"",VLOOKUP(#REF!,#REF!,2,FALSE))</f>
      </c>
      <c r="AC40" s="212">
        <f t="shared" si="4"/>
      </c>
      <c r="AD40" s="113">
        <f t="shared" si="9"/>
      </c>
      <c r="AE40" s="113">
        <f t="shared" si="10"/>
      </c>
      <c r="AF40" s="188">
        <f t="shared" si="8"/>
      </c>
    </row>
    <row r="41" spans="1:32" s="105" customFormat="1" ht="12">
      <c r="A41" s="143">
        <f t="shared" si="7"/>
        <v>33</v>
      </c>
      <c r="B41" s="213"/>
      <c r="C41" s="213"/>
      <c r="D41" s="213"/>
      <c r="E41" s="124"/>
      <c r="F41" s="102"/>
      <c r="G41" s="214"/>
      <c r="H41" s="205"/>
      <c r="I41" s="215"/>
      <c r="J41" s="103"/>
      <c r="K41" s="216"/>
      <c r="L41" s="203"/>
      <c r="M41" s="205"/>
      <c r="N41" s="205"/>
      <c r="O41" s="217"/>
      <c r="P41" s="101"/>
      <c r="Q41" s="101"/>
      <c r="R41" s="101"/>
      <c r="S41" s="101"/>
      <c r="T41" s="101"/>
      <c r="U41" s="101"/>
      <c r="V41" s="101"/>
      <c r="W41" s="138"/>
      <c r="X41" s="212">
        <f aca="true" t="shared" si="11" ref="X41:X72">IF($L41="","",VLOOKUP($L41,$F$121:$J$300,2,FALSE))</f>
      </c>
      <c r="Y41" s="218">
        <f aca="true" t="shared" si="12" ref="Y41:Y72">IF($L41="","",VLOOKUP($L41,$F$121:$J$300,3,FALSE))</f>
      </c>
      <c r="Z41" s="218">
        <f aca="true" t="shared" si="13" ref="Z41:Z72">IF($L41="","",VLOOKUP($L41,$F$121:$J$300,4,FALSE))</f>
      </c>
      <c r="AA41" s="218">
        <f aca="true" t="shared" si="14" ref="AA41:AA72">IF($L41="","",VLOOKUP($L41,$F$121:$J$300,5,FALSE))</f>
      </c>
      <c r="AB41" s="104">
        <f>IF(ISERROR(VLOOKUP(#REF!,#REF!,2,FALSE)),"",VLOOKUP(#REF!,#REF!,2,FALSE))</f>
      </c>
      <c r="AC41" s="212">
        <f t="shared" si="4"/>
      </c>
      <c r="AD41" s="113">
        <f t="shared" si="9"/>
      </c>
      <c r="AE41" s="113">
        <f t="shared" si="10"/>
      </c>
      <c r="AF41" s="188">
        <f t="shared" si="8"/>
      </c>
    </row>
    <row r="42" spans="1:32" s="105" customFormat="1" ht="12">
      <c r="A42" s="143">
        <f t="shared" si="7"/>
        <v>34</v>
      </c>
      <c r="B42" s="213"/>
      <c r="C42" s="213"/>
      <c r="D42" s="213"/>
      <c r="E42" s="204"/>
      <c r="F42" s="102"/>
      <c r="G42" s="214"/>
      <c r="H42" s="205"/>
      <c r="I42" s="215"/>
      <c r="J42" s="103"/>
      <c r="K42" s="216"/>
      <c r="L42" s="203"/>
      <c r="M42" s="205"/>
      <c r="N42" s="205"/>
      <c r="O42" s="217"/>
      <c r="P42" s="101"/>
      <c r="Q42" s="101"/>
      <c r="R42" s="101"/>
      <c r="S42" s="101"/>
      <c r="T42" s="101"/>
      <c r="U42" s="101"/>
      <c r="V42" s="101"/>
      <c r="W42" s="138"/>
      <c r="X42" s="212">
        <f t="shared" si="11"/>
      </c>
      <c r="Y42" s="218">
        <f t="shared" si="12"/>
      </c>
      <c r="Z42" s="218">
        <f t="shared" si="13"/>
      </c>
      <c r="AA42" s="218">
        <f t="shared" si="14"/>
      </c>
      <c r="AB42" s="104">
        <f>IF(ISERROR(VLOOKUP(#REF!,#REF!,2,FALSE)),"",VLOOKUP(#REF!,#REF!,2,FALSE))</f>
      </c>
      <c r="AC42" s="212">
        <f t="shared" si="4"/>
      </c>
      <c r="AD42" s="113">
        <f t="shared" si="9"/>
      </c>
      <c r="AE42" s="113">
        <f t="shared" si="10"/>
      </c>
      <c r="AF42" s="188">
        <f t="shared" si="8"/>
      </c>
    </row>
    <row r="43" spans="1:32" s="105" customFormat="1" ht="12">
      <c r="A43" s="143">
        <f t="shared" si="7"/>
        <v>35</v>
      </c>
      <c r="B43" s="213"/>
      <c r="C43" s="213"/>
      <c r="D43" s="213"/>
      <c r="E43" s="124"/>
      <c r="F43" s="102"/>
      <c r="G43" s="214"/>
      <c r="H43" s="205"/>
      <c r="I43" s="215"/>
      <c r="J43" s="103"/>
      <c r="K43" s="216"/>
      <c r="L43" s="203"/>
      <c r="M43" s="205"/>
      <c r="N43" s="205"/>
      <c r="O43" s="217"/>
      <c r="P43" s="101"/>
      <c r="Q43" s="101"/>
      <c r="R43" s="101"/>
      <c r="S43" s="101"/>
      <c r="T43" s="101"/>
      <c r="U43" s="101"/>
      <c r="V43" s="101"/>
      <c r="W43" s="138"/>
      <c r="X43" s="212">
        <f t="shared" si="11"/>
      </c>
      <c r="Y43" s="218">
        <f t="shared" si="12"/>
      </c>
      <c r="Z43" s="218">
        <f t="shared" si="13"/>
      </c>
      <c r="AA43" s="218">
        <f t="shared" si="14"/>
      </c>
      <c r="AB43" s="104">
        <f>IF(ISERROR(VLOOKUP(#REF!,#REF!,2,FALSE)),"",VLOOKUP(#REF!,#REF!,2,FALSE))</f>
      </c>
      <c r="AC43" s="212">
        <f t="shared" si="4"/>
      </c>
      <c r="AD43" s="113">
        <f t="shared" si="9"/>
      </c>
      <c r="AE43" s="113">
        <f t="shared" si="10"/>
      </c>
      <c r="AF43" s="188">
        <f t="shared" si="8"/>
      </c>
    </row>
    <row r="44" spans="1:32" s="105" customFormat="1" ht="12">
      <c r="A44" s="143">
        <f t="shared" si="7"/>
        <v>36</v>
      </c>
      <c r="B44" s="213"/>
      <c r="C44" s="213"/>
      <c r="D44" s="213"/>
      <c r="E44" s="204"/>
      <c r="F44" s="102"/>
      <c r="G44" s="214"/>
      <c r="H44" s="205"/>
      <c r="I44" s="215"/>
      <c r="J44" s="103"/>
      <c r="K44" s="216"/>
      <c r="L44" s="203"/>
      <c r="M44" s="205"/>
      <c r="N44" s="205"/>
      <c r="O44" s="217"/>
      <c r="P44" s="101"/>
      <c r="Q44" s="101"/>
      <c r="R44" s="101"/>
      <c r="S44" s="101"/>
      <c r="T44" s="101"/>
      <c r="U44" s="101"/>
      <c r="V44" s="101"/>
      <c r="W44" s="138"/>
      <c r="X44" s="212">
        <f t="shared" si="11"/>
      </c>
      <c r="Y44" s="218">
        <f t="shared" si="12"/>
      </c>
      <c r="Z44" s="218">
        <f t="shared" si="13"/>
      </c>
      <c r="AA44" s="218">
        <f t="shared" si="14"/>
      </c>
      <c r="AB44" s="104">
        <f>IF(ISERROR(VLOOKUP(#REF!,#REF!,2,FALSE)),"",VLOOKUP(#REF!,#REF!,2,FALSE))</f>
      </c>
      <c r="AC44" s="212">
        <f t="shared" si="4"/>
      </c>
      <c r="AD44" s="113">
        <f t="shared" si="9"/>
      </c>
      <c r="AE44" s="113">
        <f t="shared" si="10"/>
      </c>
      <c r="AF44" s="188">
        <f t="shared" si="8"/>
      </c>
    </row>
    <row r="45" spans="1:32" s="105" customFormat="1" ht="12">
      <c r="A45" s="143">
        <f t="shared" si="7"/>
        <v>37</v>
      </c>
      <c r="B45" s="213"/>
      <c r="C45" s="213"/>
      <c r="D45" s="213"/>
      <c r="E45" s="124"/>
      <c r="F45" s="102"/>
      <c r="G45" s="214"/>
      <c r="H45" s="205"/>
      <c r="I45" s="215"/>
      <c r="J45" s="103"/>
      <c r="K45" s="216"/>
      <c r="L45" s="203"/>
      <c r="M45" s="205"/>
      <c r="N45" s="205"/>
      <c r="O45" s="217"/>
      <c r="P45" s="101"/>
      <c r="Q45" s="101"/>
      <c r="R45" s="101"/>
      <c r="S45" s="101"/>
      <c r="T45" s="101"/>
      <c r="U45" s="101"/>
      <c r="V45" s="101"/>
      <c r="W45" s="138"/>
      <c r="X45" s="212">
        <f t="shared" si="11"/>
      </c>
      <c r="Y45" s="218">
        <f t="shared" si="12"/>
      </c>
      <c r="Z45" s="218">
        <f t="shared" si="13"/>
      </c>
      <c r="AA45" s="218">
        <f t="shared" si="14"/>
      </c>
      <c r="AB45" s="104">
        <f>IF(ISERROR(VLOOKUP(#REF!,#REF!,2,FALSE)),"",VLOOKUP(#REF!,#REF!,2,FALSE))</f>
      </c>
      <c r="AC45" s="212">
        <f t="shared" si="4"/>
      </c>
      <c r="AD45" s="113">
        <f t="shared" si="9"/>
      </c>
      <c r="AE45" s="113">
        <f t="shared" si="10"/>
      </c>
      <c r="AF45" s="188">
        <f t="shared" si="8"/>
      </c>
    </row>
    <row r="46" spans="1:32" s="105" customFormat="1" ht="12">
      <c r="A46" s="143">
        <f t="shared" si="7"/>
        <v>38</v>
      </c>
      <c r="B46" s="213"/>
      <c r="C46" s="213"/>
      <c r="D46" s="213"/>
      <c r="E46" s="124"/>
      <c r="F46" s="102"/>
      <c r="G46" s="214"/>
      <c r="H46" s="205"/>
      <c r="I46" s="215"/>
      <c r="J46" s="103"/>
      <c r="K46" s="216"/>
      <c r="L46" s="203"/>
      <c r="M46" s="205"/>
      <c r="N46" s="205"/>
      <c r="O46" s="217"/>
      <c r="P46" s="101"/>
      <c r="Q46" s="101"/>
      <c r="R46" s="101"/>
      <c r="S46" s="101"/>
      <c r="T46" s="101"/>
      <c r="U46" s="101"/>
      <c r="V46" s="101"/>
      <c r="W46" s="138"/>
      <c r="X46" s="212">
        <f t="shared" si="11"/>
      </c>
      <c r="Y46" s="218">
        <f t="shared" si="12"/>
      </c>
      <c r="Z46" s="218">
        <f t="shared" si="13"/>
      </c>
      <c r="AA46" s="218">
        <f t="shared" si="14"/>
      </c>
      <c r="AB46" s="104">
        <f>IF(ISERROR(VLOOKUP(#REF!,#REF!,2,FALSE)),"",VLOOKUP(#REF!,#REF!,2,FALSE))</f>
      </c>
      <c r="AC46" s="212">
        <f t="shared" si="4"/>
      </c>
      <c r="AD46" s="113">
        <f t="shared" si="9"/>
      </c>
      <c r="AE46" s="113">
        <f t="shared" si="10"/>
      </c>
      <c r="AF46" s="188">
        <f t="shared" si="8"/>
      </c>
    </row>
    <row r="47" spans="1:32" s="105" customFormat="1" ht="12">
      <c r="A47" s="143">
        <f t="shared" si="7"/>
        <v>39</v>
      </c>
      <c r="B47" s="213"/>
      <c r="C47" s="213"/>
      <c r="D47" s="213"/>
      <c r="E47" s="124"/>
      <c r="F47" s="102"/>
      <c r="G47" s="214"/>
      <c r="H47" s="205"/>
      <c r="I47" s="215"/>
      <c r="J47" s="103"/>
      <c r="K47" s="216"/>
      <c r="L47" s="203"/>
      <c r="M47" s="205"/>
      <c r="N47" s="205"/>
      <c r="O47" s="217"/>
      <c r="P47" s="101"/>
      <c r="Q47" s="101"/>
      <c r="R47" s="101"/>
      <c r="S47" s="101"/>
      <c r="T47" s="101"/>
      <c r="U47" s="101"/>
      <c r="V47" s="101"/>
      <c r="W47" s="138"/>
      <c r="X47" s="212">
        <f t="shared" si="11"/>
      </c>
      <c r="Y47" s="218">
        <f t="shared" si="12"/>
      </c>
      <c r="Z47" s="218">
        <f t="shared" si="13"/>
      </c>
      <c r="AA47" s="218">
        <f t="shared" si="14"/>
      </c>
      <c r="AB47" s="104">
        <f>IF(ISERROR(VLOOKUP(#REF!,#REF!,2,FALSE)),"",VLOOKUP(#REF!,#REF!,2,FALSE))</f>
      </c>
      <c r="AC47" s="212">
        <f t="shared" si="4"/>
      </c>
      <c r="AD47" s="113">
        <f t="shared" si="9"/>
      </c>
      <c r="AE47" s="113">
        <f t="shared" si="10"/>
      </c>
      <c r="AF47" s="188">
        <f t="shared" si="8"/>
      </c>
    </row>
    <row r="48" spans="1:32" s="105" customFormat="1" ht="12">
      <c r="A48" s="143">
        <f t="shared" si="7"/>
        <v>40</v>
      </c>
      <c r="B48" s="213"/>
      <c r="C48" s="213"/>
      <c r="D48" s="213"/>
      <c r="E48" s="124"/>
      <c r="F48" s="102"/>
      <c r="G48" s="214"/>
      <c r="H48" s="205"/>
      <c r="I48" s="215"/>
      <c r="J48" s="103"/>
      <c r="K48" s="216"/>
      <c r="L48" s="203"/>
      <c r="M48" s="205"/>
      <c r="N48" s="205"/>
      <c r="O48" s="217"/>
      <c r="P48" s="101"/>
      <c r="Q48" s="101"/>
      <c r="R48" s="101"/>
      <c r="S48" s="101"/>
      <c r="T48" s="101"/>
      <c r="U48" s="101"/>
      <c r="V48" s="101"/>
      <c r="W48" s="138"/>
      <c r="X48" s="212">
        <f t="shared" si="11"/>
      </c>
      <c r="Y48" s="218">
        <f t="shared" si="12"/>
      </c>
      <c r="Z48" s="218">
        <f t="shared" si="13"/>
      </c>
      <c r="AA48" s="218">
        <f t="shared" si="14"/>
      </c>
      <c r="AB48" s="104">
        <f>IF(ISERROR(VLOOKUP(#REF!,#REF!,2,FALSE)),"",VLOOKUP(#REF!,#REF!,2,FALSE))</f>
      </c>
      <c r="AC48" s="212">
        <f t="shared" si="4"/>
      </c>
      <c r="AD48" s="113">
        <f t="shared" si="9"/>
      </c>
      <c r="AE48" s="113">
        <f t="shared" si="10"/>
      </c>
      <c r="AF48" s="188">
        <f t="shared" si="8"/>
      </c>
    </row>
    <row r="49" spans="1:32" s="105" customFormat="1" ht="12">
      <c r="A49" s="143">
        <f t="shared" si="7"/>
        <v>41</v>
      </c>
      <c r="B49" s="213"/>
      <c r="C49" s="213"/>
      <c r="D49" s="213"/>
      <c r="E49" s="124"/>
      <c r="F49" s="102"/>
      <c r="G49" s="214"/>
      <c r="H49" s="205"/>
      <c r="I49" s="215"/>
      <c r="J49" s="103"/>
      <c r="K49" s="216"/>
      <c r="L49" s="203"/>
      <c r="M49" s="205"/>
      <c r="N49" s="205"/>
      <c r="O49" s="217"/>
      <c r="P49" s="101"/>
      <c r="Q49" s="101"/>
      <c r="R49" s="101"/>
      <c r="S49" s="101"/>
      <c r="T49" s="101"/>
      <c r="U49" s="101"/>
      <c r="V49" s="101"/>
      <c r="W49" s="138"/>
      <c r="X49" s="212">
        <f t="shared" si="11"/>
      </c>
      <c r="Y49" s="218">
        <f t="shared" si="12"/>
      </c>
      <c r="Z49" s="218">
        <f t="shared" si="13"/>
      </c>
      <c r="AA49" s="218">
        <f t="shared" si="14"/>
      </c>
      <c r="AB49" s="104">
        <f>IF(ISERROR(VLOOKUP(#REF!,#REF!,2,FALSE)),"",VLOOKUP(#REF!,#REF!,2,FALSE))</f>
      </c>
      <c r="AC49" s="212">
        <f t="shared" si="4"/>
      </c>
      <c r="AD49" s="113">
        <f t="shared" si="9"/>
      </c>
      <c r="AE49" s="113">
        <f t="shared" si="10"/>
      </c>
      <c r="AF49" s="188">
        <f t="shared" si="8"/>
      </c>
    </row>
    <row r="50" spans="1:32" s="105" customFormat="1" ht="12">
      <c r="A50" s="143">
        <f t="shared" si="7"/>
        <v>42</v>
      </c>
      <c r="B50" s="213"/>
      <c r="C50" s="213"/>
      <c r="D50" s="213"/>
      <c r="E50" s="124"/>
      <c r="F50" s="102"/>
      <c r="G50" s="214"/>
      <c r="H50" s="205"/>
      <c r="I50" s="215"/>
      <c r="J50" s="103"/>
      <c r="K50" s="216"/>
      <c r="L50" s="203"/>
      <c r="M50" s="205"/>
      <c r="N50" s="205"/>
      <c r="O50" s="217"/>
      <c r="P50" s="101"/>
      <c r="Q50" s="101"/>
      <c r="R50" s="101"/>
      <c r="S50" s="101"/>
      <c r="T50" s="101"/>
      <c r="U50" s="101"/>
      <c r="V50" s="101"/>
      <c r="W50" s="138"/>
      <c r="X50" s="212">
        <f t="shared" si="11"/>
      </c>
      <c r="Y50" s="218">
        <f t="shared" si="12"/>
      </c>
      <c r="Z50" s="218">
        <f t="shared" si="13"/>
      </c>
      <c r="AA50" s="218">
        <f t="shared" si="14"/>
      </c>
      <c r="AB50" s="104">
        <f>IF(ISERROR(VLOOKUP(#REF!,#REF!,2,FALSE)),"",VLOOKUP(#REF!,#REF!,2,FALSE))</f>
      </c>
      <c r="AC50" s="212">
        <f t="shared" si="4"/>
      </c>
      <c r="AD50" s="113">
        <f t="shared" si="9"/>
      </c>
      <c r="AE50" s="113">
        <f t="shared" si="10"/>
      </c>
      <c r="AF50" s="188">
        <f t="shared" si="8"/>
      </c>
    </row>
    <row r="51" spans="1:32" s="105" customFormat="1" ht="12">
      <c r="A51" s="143">
        <f t="shared" si="7"/>
        <v>43</v>
      </c>
      <c r="B51" s="213"/>
      <c r="C51" s="213"/>
      <c r="D51" s="213"/>
      <c r="E51" s="124"/>
      <c r="F51" s="102"/>
      <c r="G51" s="214"/>
      <c r="H51" s="205"/>
      <c r="I51" s="215"/>
      <c r="J51" s="103"/>
      <c r="K51" s="216"/>
      <c r="L51" s="203"/>
      <c r="M51" s="205"/>
      <c r="N51" s="205"/>
      <c r="O51" s="217"/>
      <c r="P51" s="101"/>
      <c r="Q51" s="101"/>
      <c r="R51" s="101"/>
      <c r="S51" s="101"/>
      <c r="T51" s="101"/>
      <c r="U51" s="101"/>
      <c r="V51" s="101"/>
      <c r="W51" s="138"/>
      <c r="X51" s="212">
        <f t="shared" si="11"/>
      </c>
      <c r="Y51" s="218">
        <f t="shared" si="12"/>
      </c>
      <c r="Z51" s="218">
        <f t="shared" si="13"/>
      </c>
      <c r="AA51" s="218">
        <f t="shared" si="14"/>
      </c>
      <c r="AB51" s="104">
        <f>IF(ISERROR(VLOOKUP(#REF!,#REF!,2,FALSE)),"",VLOOKUP(#REF!,#REF!,2,FALSE))</f>
      </c>
      <c r="AC51" s="212">
        <f t="shared" si="4"/>
      </c>
      <c r="AD51" s="113">
        <f t="shared" si="9"/>
      </c>
      <c r="AE51" s="113">
        <f t="shared" si="10"/>
      </c>
      <c r="AF51" s="188">
        <f t="shared" si="8"/>
      </c>
    </row>
    <row r="52" spans="1:32" s="105" customFormat="1" ht="12">
      <c r="A52" s="143">
        <f t="shared" si="7"/>
        <v>44</v>
      </c>
      <c r="B52" s="213"/>
      <c r="C52" s="213"/>
      <c r="D52" s="213"/>
      <c r="E52" s="124"/>
      <c r="F52" s="102"/>
      <c r="G52" s="214"/>
      <c r="H52" s="205"/>
      <c r="I52" s="215"/>
      <c r="J52" s="103"/>
      <c r="K52" s="216"/>
      <c r="L52" s="203"/>
      <c r="M52" s="205"/>
      <c r="N52" s="205"/>
      <c r="O52" s="217"/>
      <c r="P52" s="101"/>
      <c r="Q52" s="101"/>
      <c r="R52" s="101"/>
      <c r="S52" s="101"/>
      <c r="T52" s="101"/>
      <c r="U52" s="101"/>
      <c r="V52" s="101"/>
      <c r="W52" s="138"/>
      <c r="X52" s="212">
        <f t="shared" si="11"/>
      </c>
      <c r="Y52" s="218">
        <f t="shared" si="12"/>
      </c>
      <c r="Z52" s="218">
        <f t="shared" si="13"/>
      </c>
      <c r="AA52" s="218">
        <f t="shared" si="14"/>
      </c>
      <c r="AB52" s="104">
        <f>IF(ISERROR(VLOOKUP(#REF!,#REF!,2,FALSE)),"",VLOOKUP(#REF!,#REF!,2,FALSE))</f>
      </c>
      <c r="AC52" s="212">
        <f t="shared" si="4"/>
      </c>
      <c r="AD52" s="113">
        <f t="shared" si="9"/>
      </c>
      <c r="AE52" s="113">
        <f t="shared" si="10"/>
      </c>
      <c r="AF52" s="188">
        <f t="shared" si="8"/>
      </c>
    </row>
    <row r="53" spans="1:32" s="105" customFormat="1" ht="12">
      <c r="A53" s="143">
        <f t="shared" si="7"/>
        <v>45</v>
      </c>
      <c r="B53" s="213"/>
      <c r="C53" s="213"/>
      <c r="D53" s="213"/>
      <c r="E53" s="124"/>
      <c r="F53" s="102"/>
      <c r="G53" s="214"/>
      <c r="H53" s="205"/>
      <c r="I53" s="215"/>
      <c r="J53" s="103"/>
      <c r="K53" s="216"/>
      <c r="L53" s="203"/>
      <c r="M53" s="205"/>
      <c r="N53" s="205"/>
      <c r="O53" s="217"/>
      <c r="P53" s="101"/>
      <c r="Q53" s="101"/>
      <c r="R53" s="101"/>
      <c r="S53" s="101"/>
      <c r="T53" s="101"/>
      <c r="U53" s="101"/>
      <c r="V53" s="101"/>
      <c r="W53" s="138"/>
      <c r="X53" s="212">
        <f t="shared" si="11"/>
      </c>
      <c r="Y53" s="218">
        <f t="shared" si="12"/>
      </c>
      <c r="Z53" s="218">
        <f t="shared" si="13"/>
      </c>
      <c r="AA53" s="218">
        <f t="shared" si="14"/>
      </c>
      <c r="AB53" s="104">
        <f>IF(ISERROR(VLOOKUP(#REF!,#REF!,2,FALSE)),"",VLOOKUP(#REF!,#REF!,2,FALSE))</f>
      </c>
      <c r="AC53" s="212">
        <f t="shared" si="4"/>
      </c>
      <c r="AD53" s="113">
        <f t="shared" si="9"/>
      </c>
      <c r="AE53" s="113">
        <f t="shared" si="10"/>
      </c>
      <c r="AF53" s="188">
        <f t="shared" si="8"/>
      </c>
    </row>
    <row r="54" spans="1:32" s="105" customFormat="1" ht="12">
      <c r="A54" s="143">
        <f t="shared" si="7"/>
        <v>46</v>
      </c>
      <c r="B54" s="213"/>
      <c r="C54" s="213"/>
      <c r="D54" s="213"/>
      <c r="E54" s="124"/>
      <c r="F54" s="102"/>
      <c r="G54" s="214"/>
      <c r="H54" s="205"/>
      <c r="I54" s="215"/>
      <c r="J54" s="103"/>
      <c r="K54" s="216"/>
      <c r="L54" s="203"/>
      <c r="M54" s="205"/>
      <c r="N54" s="205"/>
      <c r="O54" s="217"/>
      <c r="P54" s="101"/>
      <c r="Q54" s="101"/>
      <c r="R54" s="101"/>
      <c r="S54" s="101"/>
      <c r="T54" s="101"/>
      <c r="U54" s="101"/>
      <c r="V54" s="101"/>
      <c r="W54" s="138"/>
      <c r="X54" s="212">
        <f t="shared" si="11"/>
      </c>
      <c r="Y54" s="218">
        <f t="shared" si="12"/>
      </c>
      <c r="Z54" s="218">
        <f t="shared" si="13"/>
      </c>
      <c r="AA54" s="218">
        <f t="shared" si="14"/>
      </c>
      <c r="AB54" s="104">
        <f>IF(ISERROR(VLOOKUP(#REF!,#REF!,2,FALSE)),"",VLOOKUP(#REF!,#REF!,2,FALSE))</f>
      </c>
      <c r="AC54" s="212">
        <f t="shared" si="4"/>
      </c>
      <c r="AD54" s="113">
        <f t="shared" si="9"/>
      </c>
      <c r="AE54" s="113">
        <f t="shared" si="10"/>
      </c>
      <c r="AF54" s="188">
        <f t="shared" si="8"/>
      </c>
    </row>
    <row r="55" spans="1:32" s="105" customFormat="1" ht="12">
      <c r="A55" s="143">
        <f t="shared" si="7"/>
        <v>47</v>
      </c>
      <c r="B55" s="213"/>
      <c r="C55" s="213"/>
      <c r="D55" s="213"/>
      <c r="E55" s="124"/>
      <c r="F55" s="102"/>
      <c r="G55" s="214"/>
      <c r="H55" s="205"/>
      <c r="I55" s="215"/>
      <c r="J55" s="103"/>
      <c r="K55" s="216"/>
      <c r="L55" s="203"/>
      <c r="M55" s="205"/>
      <c r="N55" s="205"/>
      <c r="O55" s="217"/>
      <c r="P55" s="101"/>
      <c r="Q55" s="101"/>
      <c r="R55" s="101"/>
      <c r="S55" s="101"/>
      <c r="T55" s="101"/>
      <c r="U55" s="101"/>
      <c r="V55" s="101"/>
      <c r="W55" s="138"/>
      <c r="X55" s="212">
        <f t="shared" si="11"/>
      </c>
      <c r="Y55" s="218">
        <f t="shared" si="12"/>
      </c>
      <c r="Z55" s="218">
        <f t="shared" si="13"/>
      </c>
      <c r="AA55" s="218">
        <f t="shared" si="14"/>
      </c>
      <c r="AB55" s="104">
        <f>IF(ISERROR(VLOOKUP(#REF!,#REF!,2,FALSE)),"",VLOOKUP(#REF!,#REF!,2,FALSE))</f>
      </c>
      <c r="AC55" s="212">
        <f t="shared" si="4"/>
      </c>
      <c r="AD55" s="113">
        <f t="shared" si="9"/>
      </c>
      <c r="AE55" s="113">
        <f t="shared" si="10"/>
      </c>
      <c r="AF55" s="188">
        <f t="shared" si="8"/>
      </c>
    </row>
    <row r="56" spans="1:32" s="105" customFormat="1" ht="12">
      <c r="A56" s="143">
        <f t="shared" si="7"/>
        <v>48</v>
      </c>
      <c r="B56" s="213"/>
      <c r="C56" s="213"/>
      <c r="D56" s="213"/>
      <c r="E56" s="124"/>
      <c r="F56" s="102"/>
      <c r="G56" s="214"/>
      <c r="H56" s="205"/>
      <c r="I56" s="215"/>
      <c r="J56" s="103"/>
      <c r="K56" s="216"/>
      <c r="L56" s="203"/>
      <c r="M56" s="205"/>
      <c r="N56" s="205"/>
      <c r="O56" s="217"/>
      <c r="P56" s="101"/>
      <c r="Q56" s="101"/>
      <c r="R56" s="101"/>
      <c r="S56" s="101"/>
      <c r="T56" s="101"/>
      <c r="U56" s="101"/>
      <c r="V56" s="101"/>
      <c r="W56" s="138"/>
      <c r="X56" s="212">
        <f t="shared" si="11"/>
      </c>
      <c r="Y56" s="218">
        <f t="shared" si="12"/>
      </c>
      <c r="Z56" s="218">
        <f t="shared" si="13"/>
      </c>
      <c r="AA56" s="218">
        <f t="shared" si="14"/>
      </c>
      <c r="AB56" s="104">
        <f>IF(ISERROR(VLOOKUP(#REF!,#REF!,2,FALSE)),"",VLOOKUP(#REF!,#REF!,2,FALSE))</f>
      </c>
      <c r="AC56" s="212">
        <f t="shared" si="4"/>
      </c>
      <c r="AD56" s="113">
        <f t="shared" si="9"/>
      </c>
      <c r="AE56" s="113">
        <f t="shared" si="10"/>
      </c>
      <c r="AF56" s="188">
        <f t="shared" si="8"/>
      </c>
    </row>
    <row r="57" spans="1:32" s="105" customFormat="1" ht="12">
      <c r="A57" s="143">
        <f t="shared" si="7"/>
        <v>49</v>
      </c>
      <c r="B57" s="213"/>
      <c r="C57" s="213"/>
      <c r="D57" s="213"/>
      <c r="E57" s="124"/>
      <c r="F57" s="102"/>
      <c r="G57" s="214"/>
      <c r="H57" s="205"/>
      <c r="I57" s="215"/>
      <c r="J57" s="103"/>
      <c r="K57" s="216"/>
      <c r="L57" s="203"/>
      <c r="M57" s="205"/>
      <c r="N57" s="205"/>
      <c r="O57" s="217"/>
      <c r="P57" s="101"/>
      <c r="Q57" s="101"/>
      <c r="R57" s="101"/>
      <c r="S57" s="101"/>
      <c r="T57" s="101"/>
      <c r="U57" s="101"/>
      <c r="V57" s="101"/>
      <c r="W57" s="138"/>
      <c r="X57" s="212">
        <f t="shared" si="11"/>
      </c>
      <c r="Y57" s="218">
        <f t="shared" si="12"/>
      </c>
      <c r="Z57" s="218">
        <f t="shared" si="13"/>
      </c>
      <c r="AA57" s="218">
        <f t="shared" si="14"/>
      </c>
      <c r="AB57" s="104">
        <f>IF(ISERROR(VLOOKUP(#REF!,#REF!,2,FALSE)),"",VLOOKUP(#REF!,#REF!,2,FALSE))</f>
      </c>
      <c r="AC57" s="212">
        <f t="shared" si="4"/>
      </c>
      <c r="AD57" s="113">
        <f t="shared" si="9"/>
      </c>
      <c r="AE57" s="113">
        <f t="shared" si="10"/>
      </c>
      <c r="AF57" s="188">
        <f t="shared" si="8"/>
      </c>
    </row>
    <row r="58" spans="1:32" s="105" customFormat="1" ht="12">
      <c r="A58" s="143">
        <f t="shared" si="7"/>
        <v>50</v>
      </c>
      <c r="B58" s="213"/>
      <c r="C58" s="213"/>
      <c r="D58" s="213"/>
      <c r="E58" s="124"/>
      <c r="F58" s="102"/>
      <c r="G58" s="214"/>
      <c r="H58" s="205"/>
      <c r="I58" s="215"/>
      <c r="J58" s="103"/>
      <c r="K58" s="216"/>
      <c r="L58" s="203"/>
      <c r="M58" s="205"/>
      <c r="N58" s="205"/>
      <c r="O58" s="217"/>
      <c r="P58" s="101"/>
      <c r="Q58" s="101"/>
      <c r="R58" s="101"/>
      <c r="S58" s="101"/>
      <c r="T58" s="101"/>
      <c r="U58" s="101"/>
      <c r="V58" s="101"/>
      <c r="W58" s="138"/>
      <c r="X58" s="212">
        <f t="shared" si="11"/>
      </c>
      <c r="Y58" s="218">
        <f t="shared" si="12"/>
      </c>
      <c r="Z58" s="218">
        <f t="shared" si="13"/>
      </c>
      <c r="AA58" s="218">
        <f t="shared" si="14"/>
      </c>
      <c r="AB58" s="104">
        <f>IF(ISERROR(VLOOKUP(#REF!,#REF!,2,FALSE)),"",VLOOKUP(#REF!,#REF!,2,FALSE))</f>
      </c>
      <c r="AC58" s="212">
        <f t="shared" si="4"/>
      </c>
      <c r="AD58" s="113">
        <f t="shared" si="9"/>
      </c>
      <c r="AE58" s="113">
        <f t="shared" si="10"/>
      </c>
      <c r="AF58" s="188">
        <f t="shared" si="8"/>
      </c>
    </row>
    <row r="59" spans="1:32" s="105" customFormat="1" ht="12">
      <c r="A59" s="143">
        <f t="shared" si="7"/>
        <v>51</v>
      </c>
      <c r="B59" s="213"/>
      <c r="C59" s="213"/>
      <c r="D59" s="213"/>
      <c r="E59" s="124"/>
      <c r="F59" s="102"/>
      <c r="G59" s="214"/>
      <c r="H59" s="205"/>
      <c r="I59" s="215"/>
      <c r="J59" s="103"/>
      <c r="K59" s="216"/>
      <c r="L59" s="203"/>
      <c r="M59" s="205"/>
      <c r="N59" s="205"/>
      <c r="O59" s="217"/>
      <c r="P59" s="101"/>
      <c r="Q59" s="101"/>
      <c r="R59" s="101"/>
      <c r="S59" s="101"/>
      <c r="T59" s="101"/>
      <c r="U59" s="101"/>
      <c r="V59" s="101"/>
      <c r="W59" s="138"/>
      <c r="X59" s="212">
        <f t="shared" si="11"/>
      </c>
      <c r="Y59" s="218">
        <f t="shared" si="12"/>
      </c>
      <c r="Z59" s="218">
        <f t="shared" si="13"/>
      </c>
      <c r="AA59" s="218">
        <f t="shared" si="14"/>
      </c>
      <c r="AB59" s="104">
        <f>IF(ISERROR(VLOOKUP(#REF!,#REF!,2,FALSE)),"",VLOOKUP(#REF!,#REF!,2,FALSE))</f>
      </c>
      <c r="AC59" s="212">
        <f t="shared" si="4"/>
      </c>
      <c r="AD59" s="113">
        <f t="shared" si="9"/>
      </c>
      <c r="AE59" s="113">
        <f t="shared" si="10"/>
      </c>
      <c r="AF59" s="188">
        <f t="shared" si="8"/>
      </c>
    </row>
    <row r="60" spans="1:32" s="105" customFormat="1" ht="12">
      <c r="A60" s="143">
        <f t="shared" si="7"/>
        <v>52</v>
      </c>
      <c r="B60" s="213"/>
      <c r="C60" s="213"/>
      <c r="D60" s="213"/>
      <c r="E60" s="124"/>
      <c r="F60" s="102"/>
      <c r="G60" s="214"/>
      <c r="H60" s="205"/>
      <c r="I60" s="215"/>
      <c r="J60" s="103"/>
      <c r="K60" s="216"/>
      <c r="L60" s="203"/>
      <c r="M60" s="205"/>
      <c r="N60" s="205"/>
      <c r="O60" s="217"/>
      <c r="P60" s="101"/>
      <c r="Q60" s="101"/>
      <c r="R60" s="101"/>
      <c r="S60" s="101"/>
      <c r="T60" s="101"/>
      <c r="U60" s="101"/>
      <c r="V60" s="101"/>
      <c r="W60" s="138"/>
      <c r="X60" s="212">
        <f t="shared" si="11"/>
      </c>
      <c r="Y60" s="218">
        <f t="shared" si="12"/>
      </c>
      <c r="Z60" s="218">
        <f t="shared" si="13"/>
      </c>
      <c r="AA60" s="218">
        <f t="shared" si="14"/>
      </c>
      <c r="AB60" s="104">
        <f>IF(ISERROR(VLOOKUP(#REF!,#REF!,2,FALSE)),"",VLOOKUP(#REF!,#REF!,2,FALSE))</f>
      </c>
      <c r="AC60" s="212">
        <f t="shared" si="4"/>
      </c>
      <c r="AD60" s="113">
        <f t="shared" si="9"/>
      </c>
      <c r="AE60" s="113">
        <f t="shared" si="10"/>
      </c>
      <c r="AF60" s="188">
        <f t="shared" si="8"/>
      </c>
    </row>
    <row r="61" spans="1:32" s="105" customFormat="1" ht="12">
      <c r="A61" s="143">
        <f t="shared" si="7"/>
        <v>53</v>
      </c>
      <c r="B61" s="213"/>
      <c r="C61" s="213"/>
      <c r="D61" s="213"/>
      <c r="E61" s="124"/>
      <c r="F61" s="102"/>
      <c r="G61" s="214"/>
      <c r="H61" s="205"/>
      <c r="I61" s="215"/>
      <c r="J61" s="103"/>
      <c r="K61" s="216"/>
      <c r="L61" s="203"/>
      <c r="M61" s="205"/>
      <c r="N61" s="205"/>
      <c r="O61" s="217"/>
      <c r="P61" s="101"/>
      <c r="Q61" s="101"/>
      <c r="R61" s="101"/>
      <c r="S61" s="101"/>
      <c r="T61" s="101"/>
      <c r="U61" s="101"/>
      <c r="V61" s="101"/>
      <c r="W61" s="138"/>
      <c r="X61" s="212">
        <f t="shared" si="11"/>
      </c>
      <c r="Y61" s="218">
        <f t="shared" si="12"/>
      </c>
      <c r="Z61" s="218">
        <f t="shared" si="13"/>
      </c>
      <c r="AA61" s="218">
        <f t="shared" si="14"/>
      </c>
      <c r="AB61" s="104">
        <f>IF(ISERROR(VLOOKUP(#REF!,#REF!,2,FALSE)),"",VLOOKUP(#REF!,#REF!,2,FALSE))</f>
      </c>
      <c r="AC61" s="212">
        <f t="shared" si="4"/>
      </c>
      <c r="AD61" s="113">
        <f t="shared" si="9"/>
      </c>
      <c r="AE61" s="113">
        <f t="shared" si="10"/>
      </c>
      <c r="AF61" s="188">
        <f t="shared" si="8"/>
      </c>
    </row>
    <row r="62" spans="1:32" s="105" customFormat="1" ht="12">
      <c r="A62" s="143">
        <f t="shared" si="7"/>
        <v>54</v>
      </c>
      <c r="B62" s="213"/>
      <c r="C62" s="213"/>
      <c r="D62" s="213"/>
      <c r="E62" s="124"/>
      <c r="F62" s="102"/>
      <c r="G62" s="214"/>
      <c r="H62" s="205"/>
      <c r="I62" s="215"/>
      <c r="J62" s="103"/>
      <c r="K62" s="216"/>
      <c r="L62" s="203"/>
      <c r="M62" s="205"/>
      <c r="N62" s="205"/>
      <c r="O62" s="217"/>
      <c r="P62" s="101"/>
      <c r="Q62" s="101"/>
      <c r="R62" s="101"/>
      <c r="S62" s="101"/>
      <c r="T62" s="101"/>
      <c r="U62" s="101"/>
      <c r="V62" s="101"/>
      <c r="W62" s="138"/>
      <c r="X62" s="212">
        <f t="shared" si="11"/>
      </c>
      <c r="Y62" s="218">
        <f t="shared" si="12"/>
      </c>
      <c r="Z62" s="218">
        <f t="shared" si="13"/>
      </c>
      <c r="AA62" s="218">
        <f t="shared" si="14"/>
      </c>
      <c r="AB62" s="104">
        <f>IF(ISERROR(VLOOKUP(#REF!,#REF!,2,FALSE)),"",VLOOKUP(#REF!,#REF!,2,FALSE))</f>
      </c>
      <c r="AC62" s="212">
        <f t="shared" si="4"/>
      </c>
      <c r="AD62" s="113">
        <f t="shared" si="9"/>
      </c>
      <c r="AE62" s="113">
        <f t="shared" si="10"/>
      </c>
      <c r="AF62" s="188">
        <f t="shared" si="8"/>
      </c>
    </row>
    <row r="63" spans="1:32" s="105" customFormat="1" ht="12">
      <c r="A63" s="143">
        <f t="shared" si="7"/>
        <v>55</v>
      </c>
      <c r="B63" s="213"/>
      <c r="C63" s="213"/>
      <c r="D63" s="213"/>
      <c r="E63" s="124"/>
      <c r="F63" s="102"/>
      <c r="G63" s="214"/>
      <c r="H63" s="205"/>
      <c r="I63" s="215"/>
      <c r="J63" s="103"/>
      <c r="K63" s="216"/>
      <c r="L63" s="203"/>
      <c r="M63" s="205"/>
      <c r="N63" s="205"/>
      <c r="O63" s="217"/>
      <c r="P63" s="101"/>
      <c r="Q63" s="101"/>
      <c r="R63" s="101"/>
      <c r="S63" s="101"/>
      <c r="T63" s="101"/>
      <c r="U63" s="101"/>
      <c r="V63" s="101"/>
      <c r="W63" s="138"/>
      <c r="X63" s="212">
        <f t="shared" si="11"/>
      </c>
      <c r="Y63" s="218">
        <f t="shared" si="12"/>
      </c>
      <c r="Z63" s="218">
        <f t="shared" si="13"/>
      </c>
      <c r="AA63" s="218">
        <f t="shared" si="14"/>
      </c>
      <c r="AB63" s="104">
        <f>IF(ISERROR(VLOOKUP(#REF!,#REF!,2,FALSE)),"",VLOOKUP(#REF!,#REF!,2,FALSE))</f>
      </c>
      <c r="AC63" s="212">
        <f t="shared" si="4"/>
      </c>
      <c r="AD63" s="113">
        <f t="shared" si="9"/>
      </c>
      <c r="AE63" s="113">
        <f t="shared" si="10"/>
      </c>
      <c r="AF63" s="188">
        <f t="shared" si="8"/>
      </c>
    </row>
    <row r="64" spans="1:32" s="105" customFormat="1" ht="12">
      <c r="A64" s="143">
        <f t="shared" si="7"/>
        <v>56</v>
      </c>
      <c r="B64" s="213"/>
      <c r="C64" s="213"/>
      <c r="D64" s="213"/>
      <c r="E64" s="124"/>
      <c r="F64" s="102"/>
      <c r="G64" s="214"/>
      <c r="H64" s="205"/>
      <c r="I64" s="215"/>
      <c r="J64" s="103"/>
      <c r="K64" s="216"/>
      <c r="L64" s="203"/>
      <c r="M64" s="205"/>
      <c r="N64" s="205"/>
      <c r="O64" s="217"/>
      <c r="P64" s="101"/>
      <c r="Q64" s="101"/>
      <c r="R64" s="101"/>
      <c r="S64" s="101"/>
      <c r="T64" s="101"/>
      <c r="U64" s="101"/>
      <c r="V64" s="101"/>
      <c r="W64" s="138"/>
      <c r="X64" s="212">
        <f t="shared" si="11"/>
      </c>
      <c r="Y64" s="218">
        <f t="shared" si="12"/>
      </c>
      <c r="Z64" s="218">
        <f t="shared" si="13"/>
      </c>
      <c r="AA64" s="218">
        <f t="shared" si="14"/>
      </c>
      <c r="AB64" s="104">
        <f>IF(ISERROR(VLOOKUP(#REF!,#REF!,2,FALSE)),"",VLOOKUP(#REF!,#REF!,2,FALSE))</f>
      </c>
      <c r="AC64" s="212">
        <f t="shared" si="4"/>
      </c>
      <c r="AD64" s="113">
        <f t="shared" si="9"/>
      </c>
      <c r="AE64" s="113">
        <f t="shared" si="10"/>
      </c>
      <c r="AF64" s="188">
        <f t="shared" si="8"/>
      </c>
    </row>
    <row r="65" spans="1:32" s="105" customFormat="1" ht="12">
      <c r="A65" s="143">
        <f t="shared" si="7"/>
        <v>57</v>
      </c>
      <c r="B65" s="213"/>
      <c r="C65" s="213"/>
      <c r="D65" s="213"/>
      <c r="E65" s="124"/>
      <c r="F65" s="102"/>
      <c r="G65" s="214"/>
      <c r="H65" s="205"/>
      <c r="I65" s="215"/>
      <c r="J65" s="103"/>
      <c r="K65" s="216"/>
      <c r="L65" s="203"/>
      <c r="M65" s="205"/>
      <c r="N65" s="205"/>
      <c r="O65" s="217"/>
      <c r="P65" s="101"/>
      <c r="Q65" s="101"/>
      <c r="R65" s="101"/>
      <c r="S65" s="101"/>
      <c r="T65" s="101"/>
      <c r="U65" s="101"/>
      <c r="V65" s="101"/>
      <c r="W65" s="138"/>
      <c r="X65" s="212">
        <f t="shared" si="11"/>
      </c>
      <c r="Y65" s="218">
        <f t="shared" si="12"/>
      </c>
      <c r="Z65" s="218">
        <f t="shared" si="13"/>
      </c>
      <c r="AA65" s="218">
        <f t="shared" si="14"/>
      </c>
      <c r="AB65" s="104">
        <f>IF(ISERROR(VLOOKUP(#REF!,#REF!,2,FALSE)),"",VLOOKUP(#REF!,#REF!,2,FALSE))</f>
      </c>
      <c r="AC65" s="212">
        <f t="shared" si="4"/>
      </c>
      <c r="AD65" s="113">
        <f t="shared" si="9"/>
      </c>
      <c r="AE65" s="113">
        <f t="shared" si="10"/>
      </c>
      <c r="AF65" s="188">
        <f t="shared" si="8"/>
      </c>
    </row>
    <row r="66" spans="1:32" s="105" customFormat="1" ht="12">
      <c r="A66" s="143">
        <f t="shared" si="7"/>
        <v>58</v>
      </c>
      <c r="B66" s="213"/>
      <c r="C66" s="213"/>
      <c r="D66" s="213"/>
      <c r="E66" s="124"/>
      <c r="F66" s="102"/>
      <c r="G66" s="214"/>
      <c r="H66" s="205"/>
      <c r="I66" s="215"/>
      <c r="J66" s="103"/>
      <c r="K66" s="216"/>
      <c r="L66" s="203"/>
      <c r="M66" s="205"/>
      <c r="N66" s="205"/>
      <c r="O66" s="217"/>
      <c r="P66" s="101"/>
      <c r="Q66" s="101"/>
      <c r="R66" s="101"/>
      <c r="S66" s="101"/>
      <c r="T66" s="101"/>
      <c r="U66" s="101"/>
      <c r="V66" s="101"/>
      <c r="W66" s="138"/>
      <c r="X66" s="212">
        <f t="shared" si="11"/>
      </c>
      <c r="Y66" s="218">
        <f t="shared" si="12"/>
      </c>
      <c r="Z66" s="218">
        <f t="shared" si="13"/>
      </c>
      <c r="AA66" s="218">
        <f t="shared" si="14"/>
      </c>
      <c r="AB66" s="104">
        <f>IF(ISERROR(VLOOKUP(#REF!,#REF!,2,FALSE)),"",VLOOKUP(#REF!,#REF!,2,FALSE))</f>
      </c>
      <c r="AC66" s="212">
        <f t="shared" si="4"/>
      </c>
      <c r="AD66" s="113">
        <f t="shared" si="9"/>
      </c>
      <c r="AE66" s="113">
        <f t="shared" si="10"/>
      </c>
      <c r="AF66" s="188">
        <f t="shared" si="8"/>
      </c>
    </row>
    <row r="67" spans="1:32" s="105" customFormat="1" ht="12">
      <c r="A67" s="143">
        <f t="shared" si="7"/>
        <v>59</v>
      </c>
      <c r="B67" s="213"/>
      <c r="C67" s="213"/>
      <c r="D67" s="213"/>
      <c r="E67" s="124"/>
      <c r="F67" s="102"/>
      <c r="G67" s="214"/>
      <c r="H67" s="205"/>
      <c r="I67" s="215"/>
      <c r="J67" s="103"/>
      <c r="K67" s="216"/>
      <c r="L67" s="203"/>
      <c r="M67" s="205"/>
      <c r="N67" s="205"/>
      <c r="O67" s="217"/>
      <c r="P67" s="101"/>
      <c r="Q67" s="101"/>
      <c r="R67" s="101"/>
      <c r="S67" s="101"/>
      <c r="T67" s="101"/>
      <c r="U67" s="101"/>
      <c r="V67" s="101"/>
      <c r="W67" s="138"/>
      <c r="X67" s="212">
        <f t="shared" si="11"/>
      </c>
      <c r="Y67" s="218">
        <f t="shared" si="12"/>
      </c>
      <c r="Z67" s="218">
        <f t="shared" si="13"/>
      </c>
      <c r="AA67" s="218">
        <f t="shared" si="14"/>
      </c>
      <c r="AB67" s="104">
        <f>IF(ISERROR(VLOOKUP(#REF!,#REF!,2,FALSE)),"",VLOOKUP(#REF!,#REF!,2,FALSE))</f>
      </c>
      <c r="AC67" s="212">
        <f t="shared" si="4"/>
      </c>
      <c r="AD67" s="113">
        <f t="shared" si="9"/>
      </c>
      <c r="AE67" s="113">
        <f t="shared" si="10"/>
      </c>
      <c r="AF67" s="188">
        <f t="shared" si="8"/>
      </c>
    </row>
    <row r="68" spans="1:32" s="105" customFormat="1" ht="12">
      <c r="A68" s="143">
        <f t="shared" si="7"/>
        <v>60</v>
      </c>
      <c r="B68" s="213"/>
      <c r="C68" s="213"/>
      <c r="D68" s="213"/>
      <c r="E68" s="124"/>
      <c r="F68" s="102"/>
      <c r="G68" s="214"/>
      <c r="H68" s="205"/>
      <c r="I68" s="215"/>
      <c r="J68" s="103"/>
      <c r="K68" s="216"/>
      <c r="L68" s="203"/>
      <c r="M68" s="205"/>
      <c r="N68" s="205"/>
      <c r="O68" s="217"/>
      <c r="P68" s="101"/>
      <c r="Q68" s="101"/>
      <c r="R68" s="101"/>
      <c r="S68" s="101"/>
      <c r="T68" s="101"/>
      <c r="U68" s="101"/>
      <c r="V68" s="101"/>
      <c r="W68" s="138"/>
      <c r="X68" s="212">
        <f t="shared" si="11"/>
      </c>
      <c r="Y68" s="218">
        <f t="shared" si="12"/>
      </c>
      <c r="Z68" s="218">
        <f t="shared" si="13"/>
      </c>
      <c r="AA68" s="218">
        <f t="shared" si="14"/>
      </c>
      <c r="AB68" s="104">
        <f>IF(ISERROR(VLOOKUP(#REF!,#REF!,2,FALSE)),"",VLOOKUP(#REF!,#REF!,2,FALSE))</f>
      </c>
      <c r="AC68" s="212">
        <f t="shared" si="4"/>
      </c>
      <c r="AD68" s="113">
        <f t="shared" si="9"/>
      </c>
      <c r="AE68" s="113">
        <f t="shared" si="10"/>
      </c>
      <c r="AF68" s="188">
        <f t="shared" si="8"/>
      </c>
    </row>
    <row r="69" spans="1:32" s="105" customFormat="1" ht="12">
      <c r="A69" s="143">
        <f t="shared" si="7"/>
        <v>61</v>
      </c>
      <c r="B69" s="213"/>
      <c r="C69" s="213"/>
      <c r="D69" s="213"/>
      <c r="E69" s="124"/>
      <c r="F69" s="102"/>
      <c r="G69" s="214"/>
      <c r="H69" s="205"/>
      <c r="I69" s="215"/>
      <c r="J69" s="103"/>
      <c r="K69" s="216"/>
      <c r="L69" s="203"/>
      <c r="M69" s="205"/>
      <c r="N69" s="205"/>
      <c r="O69" s="217"/>
      <c r="P69" s="101"/>
      <c r="Q69" s="101"/>
      <c r="R69" s="101"/>
      <c r="S69" s="101"/>
      <c r="T69" s="101"/>
      <c r="U69" s="101"/>
      <c r="V69" s="101"/>
      <c r="W69" s="138"/>
      <c r="X69" s="212">
        <f t="shared" si="11"/>
      </c>
      <c r="Y69" s="218">
        <f t="shared" si="12"/>
      </c>
      <c r="Z69" s="218">
        <f t="shared" si="13"/>
      </c>
      <c r="AA69" s="218">
        <f t="shared" si="14"/>
      </c>
      <c r="AB69" s="104">
        <f>IF(ISERROR(VLOOKUP(#REF!,#REF!,2,FALSE)),"",VLOOKUP(#REF!,#REF!,2,FALSE))</f>
      </c>
      <c r="AC69" s="212">
        <f t="shared" si="4"/>
      </c>
      <c r="AD69" s="113">
        <f t="shared" si="9"/>
      </c>
      <c r="AE69" s="113">
        <f t="shared" si="10"/>
      </c>
      <c r="AF69" s="188">
        <f t="shared" si="8"/>
      </c>
    </row>
    <row r="70" spans="1:32" s="105" customFormat="1" ht="12">
      <c r="A70" s="143">
        <f t="shared" si="7"/>
        <v>62</v>
      </c>
      <c r="B70" s="213"/>
      <c r="C70" s="213"/>
      <c r="D70" s="213"/>
      <c r="E70" s="124"/>
      <c r="F70" s="102"/>
      <c r="G70" s="214"/>
      <c r="H70" s="205"/>
      <c r="I70" s="215"/>
      <c r="J70" s="103"/>
      <c r="K70" s="216"/>
      <c r="L70" s="203"/>
      <c r="M70" s="205"/>
      <c r="N70" s="205"/>
      <c r="O70" s="217"/>
      <c r="P70" s="101"/>
      <c r="Q70" s="101"/>
      <c r="R70" s="101"/>
      <c r="S70" s="101"/>
      <c r="T70" s="101"/>
      <c r="U70" s="101"/>
      <c r="V70" s="101"/>
      <c r="W70" s="138"/>
      <c r="X70" s="212">
        <f t="shared" si="11"/>
      </c>
      <c r="Y70" s="218">
        <f t="shared" si="12"/>
      </c>
      <c r="Z70" s="218">
        <f t="shared" si="13"/>
      </c>
      <c r="AA70" s="218">
        <f t="shared" si="14"/>
      </c>
      <c r="AB70" s="104">
        <f>IF(ISERROR(VLOOKUP(#REF!,#REF!,2,FALSE)),"",VLOOKUP(#REF!,#REF!,2,FALSE))</f>
      </c>
      <c r="AC70" s="212">
        <f t="shared" si="4"/>
      </c>
      <c r="AD70" s="113">
        <f t="shared" si="9"/>
      </c>
      <c r="AE70" s="113">
        <f t="shared" si="10"/>
      </c>
      <c r="AF70" s="188">
        <f t="shared" si="8"/>
      </c>
    </row>
    <row r="71" spans="1:32" s="105" customFormat="1" ht="12">
      <c r="A71" s="143">
        <f t="shared" si="7"/>
        <v>63</v>
      </c>
      <c r="B71" s="213"/>
      <c r="C71" s="213"/>
      <c r="D71" s="213"/>
      <c r="E71" s="124"/>
      <c r="F71" s="102"/>
      <c r="G71" s="214"/>
      <c r="H71" s="205"/>
      <c r="I71" s="215"/>
      <c r="J71" s="103"/>
      <c r="K71" s="216"/>
      <c r="L71" s="203"/>
      <c r="M71" s="205"/>
      <c r="N71" s="205"/>
      <c r="O71" s="217"/>
      <c r="P71" s="101"/>
      <c r="Q71" s="101"/>
      <c r="R71" s="101"/>
      <c r="S71" s="101"/>
      <c r="T71" s="101"/>
      <c r="U71" s="101"/>
      <c r="V71" s="101"/>
      <c r="W71" s="138"/>
      <c r="X71" s="212">
        <f t="shared" si="11"/>
      </c>
      <c r="Y71" s="218">
        <f t="shared" si="12"/>
      </c>
      <c r="Z71" s="218">
        <f t="shared" si="13"/>
      </c>
      <c r="AA71" s="218">
        <f t="shared" si="14"/>
      </c>
      <c r="AB71" s="104">
        <f>IF(ISERROR(VLOOKUP(#REF!,#REF!,2,FALSE)),"",VLOOKUP(#REF!,#REF!,2,FALSE))</f>
      </c>
      <c r="AC71" s="212">
        <f t="shared" si="4"/>
      </c>
      <c r="AD71" s="113">
        <f t="shared" si="9"/>
      </c>
      <c r="AE71" s="113">
        <f t="shared" si="10"/>
      </c>
      <c r="AF71" s="188">
        <f t="shared" si="8"/>
      </c>
    </row>
    <row r="72" spans="1:32" s="105" customFormat="1" ht="12">
      <c r="A72" s="143">
        <f t="shared" si="7"/>
        <v>64</v>
      </c>
      <c r="B72" s="213"/>
      <c r="C72" s="213"/>
      <c r="D72" s="213"/>
      <c r="E72" s="124"/>
      <c r="F72" s="102"/>
      <c r="G72" s="214"/>
      <c r="H72" s="205"/>
      <c r="I72" s="215"/>
      <c r="J72" s="103"/>
      <c r="K72" s="216"/>
      <c r="L72" s="203"/>
      <c r="M72" s="205"/>
      <c r="N72" s="205"/>
      <c r="O72" s="217"/>
      <c r="P72" s="101"/>
      <c r="Q72" s="101"/>
      <c r="R72" s="101"/>
      <c r="S72" s="101"/>
      <c r="T72" s="101"/>
      <c r="U72" s="101"/>
      <c r="V72" s="101"/>
      <c r="W72" s="138"/>
      <c r="X72" s="212">
        <f t="shared" si="11"/>
      </c>
      <c r="Y72" s="218">
        <f t="shared" si="12"/>
      </c>
      <c r="Z72" s="218">
        <f t="shared" si="13"/>
      </c>
      <c r="AA72" s="218">
        <f t="shared" si="14"/>
      </c>
      <c r="AB72" s="104">
        <f>IF(ISERROR(VLOOKUP(#REF!,#REF!,2,FALSE)),"",VLOOKUP(#REF!,#REF!,2,FALSE))</f>
      </c>
      <c r="AC72" s="212">
        <f t="shared" si="4"/>
      </c>
      <c r="AD72" s="113">
        <f t="shared" si="9"/>
      </c>
      <c r="AE72" s="113">
        <f t="shared" si="10"/>
      </c>
      <c r="AF72" s="188">
        <f t="shared" si="8"/>
      </c>
    </row>
    <row r="73" spans="1:32" s="105" customFormat="1" ht="12">
      <c r="A73" s="143">
        <f t="shared" si="7"/>
        <v>65</v>
      </c>
      <c r="B73" s="213"/>
      <c r="C73" s="213"/>
      <c r="D73" s="213"/>
      <c r="E73" s="124"/>
      <c r="F73" s="102"/>
      <c r="G73" s="214"/>
      <c r="H73" s="205"/>
      <c r="I73" s="215"/>
      <c r="J73" s="103"/>
      <c r="K73" s="216"/>
      <c r="L73" s="203"/>
      <c r="M73" s="205"/>
      <c r="N73" s="205"/>
      <c r="O73" s="217"/>
      <c r="P73" s="101"/>
      <c r="Q73" s="101"/>
      <c r="R73" s="101"/>
      <c r="S73" s="101"/>
      <c r="T73" s="101"/>
      <c r="U73" s="101"/>
      <c r="V73" s="101"/>
      <c r="W73" s="138"/>
      <c r="X73" s="212">
        <f aca="true" t="shared" si="15" ref="X73:X108">IF($L73="","",VLOOKUP($L73,$F$121:$J$300,2,FALSE))</f>
      </c>
      <c r="Y73" s="218">
        <f aca="true" t="shared" si="16" ref="Y73:Y108">IF($L73="","",VLOOKUP($L73,$F$121:$J$300,3,FALSE))</f>
      </c>
      <c r="Z73" s="218">
        <f aca="true" t="shared" si="17" ref="Z73:Z108">IF($L73="","",VLOOKUP($L73,$F$121:$J$300,4,FALSE))</f>
      </c>
      <c r="AA73" s="218">
        <f aca="true" t="shared" si="18" ref="AA73:AA108">IF($L73="","",VLOOKUP($L73,$F$121:$J$300,5,FALSE))</f>
      </c>
      <c r="AB73" s="104">
        <f>IF(ISERROR(VLOOKUP(#REF!,#REF!,2,FALSE)),"",VLOOKUP(#REF!,#REF!,2,FALSE))</f>
      </c>
      <c r="AC73" s="212">
        <f t="shared" si="4"/>
      </c>
      <c r="AD73" s="113">
        <f t="shared" si="9"/>
      </c>
      <c r="AE73" s="113">
        <f t="shared" si="10"/>
      </c>
      <c r="AF73" s="188">
        <f t="shared" si="8"/>
      </c>
    </row>
    <row r="74" spans="1:32" s="105" customFormat="1" ht="12">
      <c r="A74" s="143">
        <f t="shared" si="7"/>
        <v>66</v>
      </c>
      <c r="B74" s="213"/>
      <c r="C74" s="213"/>
      <c r="D74" s="213"/>
      <c r="E74" s="124"/>
      <c r="F74" s="102"/>
      <c r="G74" s="214"/>
      <c r="H74" s="205"/>
      <c r="I74" s="215"/>
      <c r="J74" s="103"/>
      <c r="K74" s="216"/>
      <c r="L74" s="203"/>
      <c r="M74" s="205"/>
      <c r="N74" s="205"/>
      <c r="O74" s="217"/>
      <c r="P74" s="101"/>
      <c r="Q74" s="101"/>
      <c r="R74" s="101"/>
      <c r="S74" s="101"/>
      <c r="T74" s="101"/>
      <c r="U74" s="101"/>
      <c r="V74" s="101"/>
      <c r="W74" s="138"/>
      <c r="X74" s="212">
        <f t="shared" si="15"/>
      </c>
      <c r="Y74" s="218">
        <f t="shared" si="16"/>
      </c>
      <c r="Z74" s="218">
        <f t="shared" si="17"/>
      </c>
      <c r="AA74" s="218">
        <f t="shared" si="18"/>
      </c>
      <c r="AB74" s="104">
        <f>IF(ISERROR(VLOOKUP(#REF!,#REF!,2,FALSE)),"",VLOOKUP(#REF!,#REF!,2,FALSE))</f>
      </c>
      <c r="AC74" s="212">
        <f t="shared" si="4"/>
      </c>
      <c r="AD74" s="113">
        <f t="shared" si="9"/>
      </c>
      <c r="AE74" s="113">
        <f t="shared" si="10"/>
      </c>
      <c r="AF74" s="188">
        <f t="shared" si="8"/>
      </c>
    </row>
    <row r="75" spans="1:32" s="105" customFormat="1" ht="12">
      <c r="A75" s="143">
        <f aca="true" t="shared" si="19" ref="A75:A108">A74+1</f>
        <v>67</v>
      </c>
      <c r="B75" s="213"/>
      <c r="C75" s="213"/>
      <c r="D75" s="213"/>
      <c r="E75" s="124"/>
      <c r="F75" s="102"/>
      <c r="G75" s="214"/>
      <c r="H75" s="205"/>
      <c r="I75" s="215"/>
      <c r="J75" s="103"/>
      <c r="K75" s="216"/>
      <c r="L75" s="203"/>
      <c r="M75" s="205"/>
      <c r="N75" s="205"/>
      <c r="O75" s="217"/>
      <c r="P75" s="101"/>
      <c r="Q75" s="101"/>
      <c r="R75" s="101"/>
      <c r="S75" s="101"/>
      <c r="T75" s="101"/>
      <c r="U75" s="101"/>
      <c r="V75" s="101"/>
      <c r="W75" s="138"/>
      <c r="X75" s="212">
        <f t="shared" si="15"/>
      </c>
      <c r="Y75" s="218">
        <f t="shared" si="16"/>
      </c>
      <c r="Z75" s="218">
        <f t="shared" si="17"/>
      </c>
      <c r="AA75" s="218">
        <f t="shared" si="18"/>
      </c>
      <c r="AB75" s="104">
        <f>IF(ISERROR(VLOOKUP(#REF!,#REF!,2,FALSE)),"",VLOOKUP(#REF!,#REF!,2,FALSE))</f>
      </c>
      <c r="AC75" s="212">
        <f t="shared" si="4"/>
      </c>
      <c r="AD75" s="113">
        <f t="shared" si="9"/>
      </c>
      <c r="AE75" s="113">
        <f t="shared" si="10"/>
      </c>
      <c r="AF75" s="188">
        <f aca="true" t="shared" si="20" ref="AF75:AF108">IF(ISERROR(VLOOKUP(M75,$AE$121:$AF$123,2,FALSE)),"",(VLOOKUP(M75,$AE$121:$AF$123,2,FALSE)))</f>
      </c>
    </row>
    <row r="76" spans="1:32" s="105" customFormat="1" ht="12">
      <c r="A76" s="143">
        <f t="shared" si="19"/>
        <v>68</v>
      </c>
      <c r="B76" s="213"/>
      <c r="C76" s="213"/>
      <c r="D76" s="213"/>
      <c r="E76" s="124"/>
      <c r="F76" s="102"/>
      <c r="G76" s="214"/>
      <c r="H76" s="205"/>
      <c r="I76" s="215"/>
      <c r="J76" s="103"/>
      <c r="K76" s="216"/>
      <c r="L76" s="203"/>
      <c r="M76" s="205"/>
      <c r="N76" s="205"/>
      <c r="O76" s="217"/>
      <c r="P76" s="101"/>
      <c r="Q76" s="101"/>
      <c r="R76" s="101"/>
      <c r="S76" s="101"/>
      <c r="T76" s="101"/>
      <c r="U76" s="101"/>
      <c r="V76" s="101"/>
      <c r="W76" s="138"/>
      <c r="X76" s="212">
        <f t="shared" si="15"/>
      </c>
      <c r="Y76" s="218">
        <f t="shared" si="16"/>
      </c>
      <c r="Z76" s="218">
        <f t="shared" si="17"/>
      </c>
      <c r="AA76" s="218">
        <f t="shared" si="18"/>
      </c>
      <c r="AB76" s="104">
        <f>IF(ISERROR(VLOOKUP(#REF!,#REF!,2,FALSE)),"",VLOOKUP(#REF!,#REF!,2,FALSE))</f>
      </c>
      <c r="AC76" s="212">
        <f t="shared" si="4"/>
      </c>
      <c r="AD76" s="113">
        <f t="shared" si="9"/>
      </c>
      <c r="AE76" s="113">
        <f t="shared" si="10"/>
      </c>
      <c r="AF76" s="188">
        <f t="shared" si="20"/>
      </c>
    </row>
    <row r="77" spans="1:32" s="105" customFormat="1" ht="12">
      <c r="A77" s="143">
        <f t="shared" si="19"/>
        <v>69</v>
      </c>
      <c r="B77" s="213"/>
      <c r="C77" s="213"/>
      <c r="D77" s="213"/>
      <c r="E77" s="124"/>
      <c r="F77" s="102"/>
      <c r="G77" s="214"/>
      <c r="H77" s="205"/>
      <c r="I77" s="215"/>
      <c r="J77" s="103"/>
      <c r="K77" s="216"/>
      <c r="L77" s="203"/>
      <c r="M77" s="205"/>
      <c r="N77" s="205"/>
      <c r="O77" s="217"/>
      <c r="P77" s="101"/>
      <c r="Q77" s="101"/>
      <c r="R77" s="101"/>
      <c r="S77" s="101"/>
      <c r="T77" s="101"/>
      <c r="U77" s="101"/>
      <c r="V77" s="101"/>
      <c r="W77" s="138"/>
      <c r="X77" s="212">
        <f t="shared" si="15"/>
      </c>
      <c r="Y77" s="218">
        <f t="shared" si="16"/>
      </c>
      <c r="Z77" s="218">
        <f t="shared" si="17"/>
      </c>
      <c r="AA77" s="218">
        <f t="shared" si="18"/>
      </c>
      <c r="AB77" s="104">
        <f>IF(ISERROR(VLOOKUP(#REF!,#REF!,2,FALSE)),"",VLOOKUP(#REF!,#REF!,2,FALSE))</f>
      </c>
      <c r="AC77" s="212">
        <f t="shared" si="4"/>
      </c>
      <c r="AD77" s="113">
        <f t="shared" si="9"/>
      </c>
      <c r="AE77" s="113">
        <f t="shared" si="10"/>
      </c>
      <c r="AF77" s="188">
        <f t="shared" si="20"/>
      </c>
    </row>
    <row r="78" spans="1:32" s="105" customFormat="1" ht="12">
      <c r="A78" s="143">
        <f t="shared" si="19"/>
        <v>70</v>
      </c>
      <c r="B78" s="213"/>
      <c r="C78" s="213"/>
      <c r="D78" s="213"/>
      <c r="E78" s="124"/>
      <c r="F78" s="102"/>
      <c r="G78" s="214"/>
      <c r="H78" s="205"/>
      <c r="I78" s="215"/>
      <c r="J78" s="103"/>
      <c r="K78" s="216"/>
      <c r="L78" s="203"/>
      <c r="M78" s="205"/>
      <c r="N78" s="205"/>
      <c r="O78" s="217"/>
      <c r="P78" s="101"/>
      <c r="Q78" s="101"/>
      <c r="R78" s="101"/>
      <c r="S78" s="101"/>
      <c r="T78" s="101"/>
      <c r="U78" s="101"/>
      <c r="V78" s="101"/>
      <c r="W78" s="138"/>
      <c r="X78" s="212">
        <f t="shared" si="15"/>
      </c>
      <c r="Y78" s="218">
        <f t="shared" si="16"/>
      </c>
      <c r="Z78" s="218">
        <f t="shared" si="17"/>
      </c>
      <c r="AA78" s="218">
        <f t="shared" si="18"/>
      </c>
      <c r="AB78" s="104">
        <f>IF(ISERROR(VLOOKUP(#REF!,#REF!,2,FALSE)),"",VLOOKUP(#REF!,#REF!,2,FALSE))</f>
      </c>
      <c r="AC78" s="212">
        <f t="shared" si="4"/>
      </c>
      <c r="AD78" s="113">
        <f t="shared" si="9"/>
      </c>
      <c r="AE78" s="113">
        <f t="shared" si="10"/>
      </c>
      <c r="AF78" s="188">
        <f t="shared" si="20"/>
      </c>
    </row>
    <row r="79" spans="1:32" s="105" customFormat="1" ht="12">
      <c r="A79" s="143">
        <f t="shared" si="19"/>
        <v>71</v>
      </c>
      <c r="B79" s="213"/>
      <c r="C79" s="213"/>
      <c r="D79" s="213"/>
      <c r="E79" s="124"/>
      <c r="F79" s="102"/>
      <c r="G79" s="214"/>
      <c r="H79" s="205"/>
      <c r="I79" s="215"/>
      <c r="J79" s="103"/>
      <c r="K79" s="216"/>
      <c r="L79" s="203"/>
      <c r="M79" s="205"/>
      <c r="N79" s="205"/>
      <c r="O79" s="217"/>
      <c r="P79" s="101"/>
      <c r="Q79" s="101"/>
      <c r="R79" s="101"/>
      <c r="S79" s="101"/>
      <c r="T79" s="101"/>
      <c r="U79" s="101"/>
      <c r="V79" s="101"/>
      <c r="W79" s="138"/>
      <c r="X79" s="212">
        <f t="shared" si="15"/>
      </c>
      <c r="Y79" s="218">
        <f t="shared" si="16"/>
      </c>
      <c r="Z79" s="218">
        <f t="shared" si="17"/>
      </c>
      <c r="AA79" s="218">
        <f t="shared" si="18"/>
      </c>
      <c r="AB79" s="104">
        <f>IF(ISERROR(VLOOKUP(#REF!,#REF!,2,FALSE)),"",VLOOKUP(#REF!,#REF!,2,FALSE))</f>
      </c>
      <c r="AC79" s="212">
        <f t="shared" si="4"/>
      </c>
      <c r="AD79" s="113">
        <f t="shared" si="9"/>
      </c>
      <c r="AE79" s="113">
        <f t="shared" si="10"/>
      </c>
      <c r="AF79" s="188">
        <f t="shared" si="20"/>
      </c>
    </row>
    <row r="80" spans="1:32" s="105" customFormat="1" ht="12">
      <c r="A80" s="143">
        <f t="shared" si="19"/>
        <v>72</v>
      </c>
      <c r="B80" s="213"/>
      <c r="C80" s="213"/>
      <c r="D80" s="213"/>
      <c r="E80" s="124"/>
      <c r="F80" s="102"/>
      <c r="G80" s="214"/>
      <c r="H80" s="205"/>
      <c r="I80" s="215"/>
      <c r="J80" s="103"/>
      <c r="K80" s="216"/>
      <c r="L80" s="203"/>
      <c r="M80" s="205"/>
      <c r="N80" s="205"/>
      <c r="O80" s="217"/>
      <c r="P80" s="101"/>
      <c r="Q80" s="101"/>
      <c r="R80" s="101"/>
      <c r="S80" s="101"/>
      <c r="T80" s="101"/>
      <c r="U80" s="101"/>
      <c r="V80" s="101"/>
      <c r="W80" s="138"/>
      <c r="X80" s="212">
        <f t="shared" si="15"/>
      </c>
      <c r="Y80" s="218">
        <f t="shared" si="16"/>
      </c>
      <c r="Z80" s="218">
        <f t="shared" si="17"/>
      </c>
      <c r="AA80" s="218">
        <f t="shared" si="18"/>
      </c>
      <c r="AB80" s="104">
        <f>IF(ISERROR(VLOOKUP(#REF!,#REF!,2,FALSE)),"",VLOOKUP(#REF!,#REF!,2,FALSE))</f>
      </c>
      <c r="AC80" s="212">
        <f t="shared" si="4"/>
      </c>
      <c r="AD80" s="113">
        <f aca="true" t="shared" si="21" ref="AD80:AD108">IF(OR($M80="",$N80=""),"",IF($M80="A3",VLOOKUP($N80,$L$121:$N$122,3,FALSE),IF($M80="A3",VLOOKUP($N80,$L$123:$N$124,3,FALSE),IF($M80="B3",VLOOKUP($N80,$L$125:$N$153,3,FALSE),IF($M80="C3",VLOOKUP($N80,$L$154:$N$171,3,FALSE),IF($M80="B3",VLOOKUP($N80,$L$145:$N$152,3,FALSE),IF($M80="C3",VLOOKUP($N80,$L$172:$N$179,3,FALSE),VLOOKUP($N80,$L$180:$N$188,3,TRUE))))))))</f>
      </c>
      <c r="AE80" s="113">
        <f aca="true" t="shared" si="22" ref="AE80:AE108">IF(OR($M80="",$N80=""),"",IF($M80="A3",VLOOKUP($N80,$L$121:$P$122,4,FALSE),IF($M80="B3",VLOOKUP($N80,$L$125:$P$153,4,FALSE),IF($M80="C3",VLOOKUP($N80,$L$154:$P$171,4,FALSE),IF($M80="A3",VLOOKUP($N80,$L$123:$P$124,4,FALSE),IF($M80="B3",VLOOKUP($N80,$L$145:$P$152,4,FALSE),IF($M80="C3",VLOOKUP($N80,$L$172:$P$179,4,FALSE),VLOOKUP($N80,$L$180:$P$188,4,TRUE))))))))</f>
      </c>
      <c r="AF80" s="188">
        <f t="shared" si="20"/>
      </c>
    </row>
    <row r="81" spans="1:32" s="105" customFormat="1" ht="12">
      <c r="A81" s="143">
        <f t="shared" si="19"/>
        <v>73</v>
      </c>
      <c r="B81" s="213"/>
      <c r="C81" s="213"/>
      <c r="D81" s="213"/>
      <c r="E81" s="124"/>
      <c r="F81" s="102"/>
      <c r="G81" s="214"/>
      <c r="H81" s="205"/>
      <c r="I81" s="215"/>
      <c r="J81" s="103"/>
      <c r="K81" s="216"/>
      <c r="L81" s="203"/>
      <c r="M81" s="205"/>
      <c r="N81" s="205"/>
      <c r="O81" s="217"/>
      <c r="P81" s="101"/>
      <c r="Q81" s="101"/>
      <c r="R81" s="101"/>
      <c r="S81" s="101"/>
      <c r="T81" s="101"/>
      <c r="U81" s="101"/>
      <c r="V81" s="101"/>
      <c r="W81" s="138"/>
      <c r="X81" s="212">
        <f t="shared" si="15"/>
      </c>
      <c r="Y81" s="218">
        <f t="shared" si="16"/>
      </c>
      <c r="Z81" s="218">
        <f t="shared" si="17"/>
      </c>
      <c r="AA81" s="218">
        <f t="shared" si="18"/>
      </c>
      <c r="AB81" s="104">
        <f>IF(ISERROR(VLOOKUP(#REF!,#REF!,2,FALSE)),"",VLOOKUP(#REF!,#REF!,2,FALSE))</f>
      </c>
      <c r="AC81" s="212">
        <f t="shared" si="4"/>
      </c>
      <c r="AD81" s="113">
        <f t="shared" si="21"/>
      </c>
      <c r="AE81" s="113">
        <f t="shared" si="22"/>
      </c>
      <c r="AF81" s="188">
        <f t="shared" si="20"/>
      </c>
    </row>
    <row r="82" spans="1:32" s="105" customFormat="1" ht="12">
      <c r="A82" s="143">
        <f t="shared" si="19"/>
        <v>74</v>
      </c>
      <c r="B82" s="213"/>
      <c r="C82" s="213"/>
      <c r="D82" s="213"/>
      <c r="E82" s="124"/>
      <c r="F82" s="102"/>
      <c r="G82" s="214"/>
      <c r="H82" s="205"/>
      <c r="I82" s="215"/>
      <c r="J82" s="103"/>
      <c r="K82" s="216"/>
      <c r="L82" s="203"/>
      <c r="M82" s="205"/>
      <c r="N82" s="205"/>
      <c r="O82" s="217"/>
      <c r="P82" s="101"/>
      <c r="Q82" s="101"/>
      <c r="R82" s="101"/>
      <c r="S82" s="101"/>
      <c r="T82" s="101"/>
      <c r="U82" s="101"/>
      <c r="V82" s="101"/>
      <c r="W82" s="138"/>
      <c r="X82" s="212">
        <f t="shared" si="15"/>
      </c>
      <c r="Y82" s="218">
        <f t="shared" si="16"/>
      </c>
      <c r="Z82" s="218">
        <f t="shared" si="17"/>
      </c>
      <c r="AA82" s="218">
        <f t="shared" si="18"/>
      </c>
      <c r="AB82" s="104">
        <f>IF(ISERROR(VLOOKUP(#REF!,#REF!,2,FALSE)),"",VLOOKUP(#REF!,#REF!,2,FALSE))</f>
      </c>
      <c r="AC82" s="212">
        <f t="shared" si="4"/>
      </c>
      <c r="AD82" s="113">
        <f t="shared" si="21"/>
      </c>
      <c r="AE82" s="113">
        <f t="shared" si="22"/>
      </c>
      <c r="AF82" s="188">
        <f t="shared" si="20"/>
      </c>
    </row>
    <row r="83" spans="1:32" s="105" customFormat="1" ht="12">
      <c r="A83" s="143">
        <f t="shared" si="19"/>
        <v>75</v>
      </c>
      <c r="B83" s="213"/>
      <c r="C83" s="213"/>
      <c r="D83" s="213"/>
      <c r="E83" s="124"/>
      <c r="F83" s="102"/>
      <c r="G83" s="214"/>
      <c r="H83" s="205"/>
      <c r="I83" s="215"/>
      <c r="J83" s="103"/>
      <c r="K83" s="216"/>
      <c r="L83" s="203"/>
      <c r="M83" s="205"/>
      <c r="N83" s="205"/>
      <c r="O83" s="217"/>
      <c r="P83" s="101"/>
      <c r="Q83" s="101"/>
      <c r="R83" s="101"/>
      <c r="S83" s="101"/>
      <c r="T83" s="101"/>
      <c r="U83" s="101"/>
      <c r="V83" s="101"/>
      <c r="W83" s="138"/>
      <c r="X83" s="212">
        <f t="shared" si="15"/>
      </c>
      <c r="Y83" s="218">
        <f t="shared" si="16"/>
      </c>
      <c r="Z83" s="218">
        <f t="shared" si="17"/>
      </c>
      <c r="AA83" s="218">
        <f t="shared" si="18"/>
      </c>
      <c r="AB83" s="104">
        <f>IF(ISERROR(VLOOKUP(#REF!,#REF!,2,FALSE)),"",VLOOKUP(#REF!,#REF!,2,FALSE))</f>
      </c>
      <c r="AC83" s="212">
        <f t="shared" si="4"/>
      </c>
      <c r="AD83" s="113">
        <f t="shared" si="21"/>
      </c>
      <c r="AE83" s="113">
        <f t="shared" si="22"/>
      </c>
      <c r="AF83" s="188">
        <f t="shared" si="20"/>
      </c>
    </row>
    <row r="84" spans="1:32" s="105" customFormat="1" ht="12">
      <c r="A84" s="143">
        <f t="shared" si="19"/>
        <v>76</v>
      </c>
      <c r="B84" s="213"/>
      <c r="C84" s="213"/>
      <c r="D84" s="213"/>
      <c r="E84" s="124"/>
      <c r="F84" s="102"/>
      <c r="G84" s="214"/>
      <c r="H84" s="205"/>
      <c r="I84" s="215"/>
      <c r="J84" s="103"/>
      <c r="K84" s="216"/>
      <c r="L84" s="203"/>
      <c r="M84" s="205"/>
      <c r="N84" s="205"/>
      <c r="O84" s="217"/>
      <c r="P84" s="101"/>
      <c r="Q84" s="101"/>
      <c r="R84" s="101"/>
      <c r="S84" s="101"/>
      <c r="T84" s="101"/>
      <c r="U84" s="101"/>
      <c r="V84" s="101"/>
      <c r="W84" s="138"/>
      <c r="X84" s="212">
        <f t="shared" si="15"/>
      </c>
      <c r="Y84" s="218">
        <f t="shared" si="16"/>
      </c>
      <c r="Z84" s="218">
        <f t="shared" si="17"/>
      </c>
      <c r="AA84" s="218">
        <f t="shared" si="18"/>
      </c>
      <c r="AB84" s="104">
        <f>IF(ISERROR(VLOOKUP(#REF!,#REF!,2,FALSE)),"",VLOOKUP(#REF!,#REF!,2,FALSE))</f>
      </c>
      <c r="AC84" s="212">
        <f t="shared" si="4"/>
      </c>
      <c r="AD84" s="113">
        <f t="shared" si="21"/>
      </c>
      <c r="AE84" s="113">
        <f t="shared" si="22"/>
      </c>
      <c r="AF84" s="188">
        <f t="shared" si="20"/>
      </c>
    </row>
    <row r="85" spans="1:32" s="105" customFormat="1" ht="12">
      <c r="A85" s="143">
        <f t="shared" si="19"/>
        <v>77</v>
      </c>
      <c r="B85" s="213"/>
      <c r="C85" s="213"/>
      <c r="D85" s="213"/>
      <c r="E85" s="124"/>
      <c r="F85" s="102"/>
      <c r="G85" s="214"/>
      <c r="H85" s="205"/>
      <c r="I85" s="215"/>
      <c r="J85" s="103"/>
      <c r="K85" s="216"/>
      <c r="L85" s="203"/>
      <c r="M85" s="205"/>
      <c r="N85" s="205"/>
      <c r="O85" s="217"/>
      <c r="P85" s="101"/>
      <c r="Q85" s="101"/>
      <c r="R85" s="101"/>
      <c r="S85" s="101"/>
      <c r="T85" s="101"/>
      <c r="U85" s="101"/>
      <c r="V85" s="101"/>
      <c r="W85" s="138"/>
      <c r="X85" s="212">
        <f t="shared" si="15"/>
      </c>
      <c r="Y85" s="218">
        <f t="shared" si="16"/>
      </c>
      <c r="Z85" s="218">
        <f t="shared" si="17"/>
      </c>
      <c r="AA85" s="218">
        <f t="shared" si="18"/>
      </c>
      <c r="AB85" s="104">
        <f>IF(ISERROR(VLOOKUP(#REF!,#REF!,2,FALSE)),"",VLOOKUP(#REF!,#REF!,2,FALSE))</f>
      </c>
      <c r="AC85" s="212">
        <f t="shared" si="4"/>
      </c>
      <c r="AD85" s="113">
        <f t="shared" si="21"/>
      </c>
      <c r="AE85" s="113">
        <f t="shared" si="22"/>
      </c>
      <c r="AF85" s="188">
        <f t="shared" si="20"/>
      </c>
    </row>
    <row r="86" spans="1:32" s="105" customFormat="1" ht="12">
      <c r="A86" s="143">
        <f t="shared" si="19"/>
        <v>78</v>
      </c>
      <c r="B86" s="213"/>
      <c r="C86" s="213"/>
      <c r="D86" s="213"/>
      <c r="E86" s="124"/>
      <c r="F86" s="102"/>
      <c r="G86" s="214"/>
      <c r="H86" s="205"/>
      <c r="I86" s="215"/>
      <c r="J86" s="103"/>
      <c r="K86" s="216"/>
      <c r="L86" s="203"/>
      <c r="M86" s="205"/>
      <c r="N86" s="205"/>
      <c r="O86" s="217"/>
      <c r="P86" s="101"/>
      <c r="Q86" s="101"/>
      <c r="R86" s="101"/>
      <c r="S86" s="101"/>
      <c r="T86" s="101"/>
      <c r="U86" s="101"/>
      <c r="V86" s="101"/>
      <c r="W86" s="138"/>
      <c r="X86" s="212">
        <f t="shared" si="15"/>
      </c>
      <c r="Y86" s="218">
        <f t="shared" si="16"/>
      </c>
      <c r="Z86" s="218">
        <f t="shared" si="17"/>
      </c>
      <c r="AA86" s="218">
        <f t="shared" si="18"/>
      </c>
      <c r="AB86" s="104">
        <f>IF(ISERROR(VLOOKUP(#REF!,#REF!,2,FALSE)),"",VLOOKUP(#REF!,#REF!,2,FALSE))</f>
      </c>
      <c r="AC86" s="212">
        <f t="shared" si="4"/>
      </c>
      <c r="AD86" s="113">
        <f t="shared" si="21"/>
      </c>
      <c r="AE86" s="113">
        <f t="shared" si="22"/>
      </c>
      <c r="AF86" s="188">
        <f t="shared" si="20"/>
      </c>
    </row>
    <row r="87" spans="1:32" s="105" customFormat="1" ht="12">
      <c r="A87" s="143">
        <f t="shared" si="19"/>
        <v>79</v>
      </c>
      <c r="B87" s="213"/>
      <c r="C87" s="213"/>
      <c r="D87" s="213"/>
      <c r="E87" s="124"/>
      <c r="F87" s="102"/>
      <c r="G87" s="214"/>
      <c r="H87" s="205"/>
      <c r="I87" s="215"/>
      <c r="J87" s="103"/>
      <c r="K87" s="216"/>
      <c r="L87" s="203"/>
      <c r="M87" s="205"/>
      <c r="N87" s="205"/>
      <c r="O87" s="217"/>
      <c r="P87" s="101"/>
      <c r="Q87" s="101"/>
      <c r="R87" s="101"/>
      <c r="S87" s="101"/>
      <c r="T87" s="101"/>
      <c r="U87" s="101"/>
      <c r="V87" s="101"/>
      <c r="W87" s="138"/>
      <c r="X87" s="212">
        <f t="shared" si="15"/>
      </c>
      <c r="Y87" s="218">
        <f t="shared" si="16"/>
      </c>
      <c r="Z87" s="218">
        <f t="shared" si="17"/>
      </c>
      <c r="AA87" s="218">
        <f t="shared" si="18"/>
      </c>
      <c r="AB87" s="104">
        <f>IF(ISERROR(VLOOKUP(#REF!,#REF!,2,FALSE)),"",VLOOKUP(#REF!,#REF!,2,FALSE))</f>
      </c>
      <c r="AC87" s="212">
        <f t="shared" si="4"/>
      </c>
      <c r="AD87" s="113">
        <f t="shared" si="21"/>
      </c>
      <c r="AE87" s="113">
        <f t="shared" si="22"/>
      </c>
      <c r="AF87" s="188">
        <f t="shared" si="20"/>
      </c>
    </row>
    <row r="88" spans="1:32" s="105" customFormat="1" ht="12">
      <c r="A88" s="143">
        <f t="shared" si="19"/>
        <v>80</v>
      </c>
      <c r="B88" s="213"/>
      <c r="C88" s="213"/>
      <c r="D88" s="213"/>
      <c r="E88" s="124"/>
      <c r="F88" s="102"/>
      <c r="G88" s="214"/>
      <c r="H88" s="205"/>
      <c r="I88" s="215"/>
      <c r="J88" s="103"/>
      <c r="K88" s="216"/>
      <c r="L88" s="203"/>
      <c r="M88" s="205"/>
      <c r="N88" s="205"/>
      <c r="O88" s="217"/>
      <c r="P88" s="101"/>
      <c r="Q88" s="101"/>
      <c r="R88" s="101"/>
      <c r="S88" s="101"/>
      <c r="T88" s="101"/>
      <c r="U88" s="101"/>
      <c r="V88" s="101"/>
      <c r="W88" s="138"/>
      <c r="X88" s="212">
        <f t="shared" si="15"/>
      </c>
      <c r="Y88" s="218">
        <f t="shared" si="16"/>
      </c>
      <c r="Z88" s="218">
        <f t="shared" si="17"/>
      </c>
      <c r="AA88" s="218">
        <f t="shared" si="18"/>
      </c>
      <c r="AB88" s="104">
        <f>IF(ISERROR(VLOOKUP(#REF!,#REF!,2,FALSE)),"",VLOOKUP(#REF!,#REF!,2,FALSE))</f>
      </c>
      <c r="AC88" s="212">
        <f t="shared" si="4"/>
      </c>
      <c r="AD88" s="113">
        <f t="shared" si="21"/>
      </c>
      <c r="AE88" s="113">
        <f t="shared" si="22"/>
      </c>
      <c r="AF88" s="188">
        <f t="shared" si="20"/>
      </c>
    </row>
    <row r="89" spans="1:32" s="105" customFormat="1" ht="12">
      <c r="A89" s="143">
        <f t="shared" si="19"/>
        <v>81</v>
      </c>
      <c r="B89" s="213"/>
      <c r="C89" s="213"/>
      <c r="D89" s="213"/>
      <c r="E89" s="124"/>
      <c r="F89" s="102"/>
      <c r="G89" s="214"/>
      <c r="H89" s="205"/>
      <c r="I89" s="215"/>
      <c r="J89" s="103"/>
      <c r="K89" s="216"/>
      <c r="L89" s="203"/>
      <c r="M89" s="205"/>
      <c r="N89" s="205"/>
      <c r="O89" s="217"/>
      <c r="P89" s="101"/>
      <c r="Q89" s="101"/>
      <c r="R89" s="101"/>
      <c r="S89" s="101"/>
      <c r="T89" s="101"/>
      <c r="U89" s="101"/>
      <c r="V89" s="101"/>
      <c r="W89" s="138"/>
      <c r="X89" s="212">
        <f t="shared" si="15"/>
      </c>
      <c r="Y89" s="218">
        <f t="shared" si="16"/>
      </c>
      <c r="Z89" s="218">
        <f t="shared" si="17"/>
      </c>
      <c r="AA89" s="218">
        <f t="shared" si="18"/>
      </c>
      <c r="AB89" s="104">
        <f>IF(ISERROR(VLOOKUP(#REF!,#REF!,2,FALSE)),"",VLOOKUP(#REF!,#REF!,2,FALSE))</f>
      </c>
      <c r="AC89" s="212">
        <f t="shared" si="4"/>
      </c>
      <c r="AD89" s="113">
        <f t="shared" si="21"/>
      </c>
      <c r="AE89" s="113">
        <f t="shared" si="22"/>
      </c>
      <c r="AF89" s="188">
        <f t="shared" si="20"/>
      </c>
    </row>
    <row r="90" spans="1:32" s="105" customFormat="1" ht="12">
      <c r="A90" s="143">
        <f t="shared" si="19"/>
        <v>82</v>
      </c>
      <c r="B90" s="213"/>
      <c r="C90" s="213"/>
      <c r="D90" s="213"/>
      <c r="E90" s="124"/>
      <c r="F90" s="102"/>
      <c r="G90" s="214"/>
      <c r="H90" s="205"/>
      <c r="I90" s="215"/>
      <c r="J90" s="103"/>
      <c r="K90" s="216"/>
      <c r="L90" s="203"/>
      <c r="M90" s="205"/>
      <c r="N90" s="205"/>
      <c r="O90" s="217"/>
      <c r="P90" s="101"/>
      <c r="Q90" s="101"/>
      <c r="R90" s="101"/>
      <c r="S90" s="101"/>
      <c r="T90" s="101"/>
      <c r="U90" s="101"/>
      <c r="V90" s="101"/>
      <c r="W90" s="138"/>
      <c r="X90" s="212">
        <f t="shared" si="15"/>
      </c>
      <c r="Y90" s="218">
        <f t="shared" si="16"/>
      </c>
      <c r="Z90" s="218">
        <f t="shared" si="17"/>
      </c>
      <c r="AA90" s="218">
        <f t="shared" si="18"/>
      </c>
      <c r="AB90" s="104">
        <f>IF(ISERROR(VLOOKUP(#REF!,#REF!,2,FALSE)),"",VLOOKUP(#REF!,#REF!,2,FALSE))</f>
      </c>
      <c r="AC90" s="212">
        <f t="shared" si="4"/>
      </c>
      <c r="AD90" s="113">
        <f t="shared" si="21"/>
      </c>
      <c r="AE90" s="113">
        <f t="shared" si="22"/>
      </c>
      <c r="AF90" s="188">
        <f t="shared" si="20"/>
      </c>
    </row>
    <row r="91" spans="1:32" s="105" customFormat="1" ht="12">
      <c r="A91" s="143">
        <f t="shared" si="19"/>
        <v>83</v>
      </c>
      <c r="B91" s="213"/>
      <c r="C91" s="213"/>
      <c r="D91" s="213"/>
      <c r="E91" s="124"/>
      <c r="F91" s="102"/>
      <c r="G91" s="214"/>
      <c r="H91" s="205"/>
      <c r="I91" s="215"/>
      <c r="J91" s="103"/>
      <c r="K91" s="216"/>
      <c r="L91" s="203"/>
      <c r="M91" s="205"/>
      <c r="N91" s="205"/>
      <c r="O91" s="217"/>
      <c r="P91" s="101"/>
      <c r="Q91" s="101"/>
      <c r="R91" s="101"/>
      <c r="S91" s="101"/>
      <c r="T91" s="101"/>
      <c r="U91" s="101"/>
      <c r="V91" s="101"/>
      <c r="W91" s="138"/>
      <c r="X91" s="212">
        <f t="shared" si="15"/>
      </c>
      <c r="Y91" s="218">
        <f t="shared" si="16"/>
      </c>
      <c r="Z91" s="218">
        <f t="shared" si="17"/>
      </c>
      <c r="AA91" s="218">
        <f t="shared" si="18"/>
      </c>
      <c r="AB91" s="104">
        <f>IF(ISERROR(VLOOKUP(#REF!,#REF!,2,FALSE)),"",VLOOKUP(#REF!,#REF!,2,FALSE))</f>
      </c>
      <c r="AC91" s="212">
        <f t="shared" si="4"/>
      </c>
      <c r="AD91" s="113">
        <f t="shared" si="21"/>
      </c>
      <c r="AE91" s="113">
        <f t="shared" si="22"/>
      </c>
      <c r="AF91" s="188">
        <f t="shared" si="20"/>
      </c>
    </row>
    <row r="92" spans="1:32" s="105" customFormat="1" ht="12">
      <c r="A92" s="143">
        <f t="shared" si="19"/>
        <v>84</v>
      </c>
      <c r="B92" s="213"/>
      <c r="C92" s="213"/>
      <c r="D92" s="213"/>
      <c r="E92" s="124"/>
      <c r="F92" s="102"/>
      <c r="G92" s="214"/>
      <c r="H92" s="205"/>
      <c r="I92" s="215"/>
      <c r="J92" s="103"/>
      <c r="K92" s="216"/>
      <c r="L92" s="203"/>
      <c r="M92" s="205"/>
      <c r="N92" s="205"/>
      <c r="O92" s="217"/>
      <c r="P92" s="101"/>
      <c r="Q92" s="101"/>
      <c r="R92" s="101"/>
      <c r="S92" s="101"/>
      <c r="T92" s="101"/>
      <c r="U92" s="101"/>
      <c r="V92" s="101"/>
      <c r="W92" s="138"/>
      <c r="X92" s="212">
        <f t="shared" si="15"/>
      </c>
      <c r="Y92" s="218">
        <f t="shared" si="16"/>
      </c>
      <c r="Z92" s="218">
        <f t="shared" si="17"/>
      </c>
      <c r="AA92" s="218">
        <f t="shared" si="18"/>
      </c>
      <c r="AB92" s="104">
        <f>IF(ISERROR(VLOOKUP(#REF!,#REF!,2,FALSE)),"",VLOOKUP(#REF!,#REF!,2,FALSE))</f>
      </c>
      <c r="AC92" s="212">
        <f t="shared" si="4"/>
      </c>
      <c r="AD92" s="113">
        <f t="shared" si="21"/>
      </c>
      <c r="AE92" s="113">
        <f t="shared" si="22"/>
      </c>
      <c r="AF92" s="188">
        <f t="shared" si="20"/>
      </c>
    </row>
    <row r="93" spans="1:32" s="105" customFormat="1" ht="12">
      <c r="A93" s="143">
        <f t="shared" si="19"/>
        <v>85</v>
      </c>
      <c r="B93" s="213"/>
      <c r="C93" s="213"/>
      <c r="D93" s="213"/>
      <c r="E93" s="124"/>
      <c r="F93" s="102"/>
      <c r="G93" s="214"/>
      <c r="H93" s="205"/>
      <c r="I93" s="215"/>
      <c r="J93" s="103"/>
      <c r="K93" s="216"/>
      <c r="L93" s="203"/>
      <c r="M93" s="205"/>
      <c r="N93" s="205"/>
      <c r="O93" s="217"/>
      <c r="P93" s="101"/>
      <c r="Q93" s="101"/>
      <c r="R93" s="101"/>
      <c r="S93" s="101"/>
      <c r="T93" s="101"/>
      <c r="U93" s="101"/>
      <c r="V93" s="101"/>
      <c r="W93" s="138"/>
      <c r="X93" s="212">
        <f t="shared" si="15"/>
      </c>
      <c r="Y93" s="218">
        <f t="shared" si="16"/>
      </c>
      <c r="Z93" s="218">
        <f t="shared" si="17"/>
      </c>
      <c r="AA93" s="218">
        <f t="shared" si="18"/>
      </c>
      <c r="AB93" s="104">
        <f>IF(ISERROR(VLOOKUP(#REF!,#REF!,2,FALSE)),"",VLOOKUP(#REF!,#REF!,2,FALSE))</f>
      </c>
      <c r="AC93" s="212">
        <f t="shared" si="4"/>
      </c>
      <c r="AD93" s="113">
        <f t="shared" si="21"/>
      </c>
      <c r="AE93" s="113">
        <f t="shared" si="22"/>
      </c>
      <c r="AF93" s="188">
        <f t="shared" si="20"/>
      </c>
    </row>
    <row r="94" spans="1:32" s="105" customFormat="1" ht="12">
      <c r="A94" s="143">
        <f t="shared" si="19"/>
        <v>86</v>
      </c>
      <c r="B94" s="213"/>
      <c r="C94" s="213"/>
      <c r="D94" s="213"/>
      <c r="E94" s="124"/>
      <c r="F94" s="102"/>
      <c r="G94" s="214"/>
      <c r="H94" s="205"/>
      <c r="I94" s="215"/>
      <c r="J94" s="103"/>
      <c r="K94" s="216"/>
      <c r="L94" s="203"/>
      <c r="M94" s="205"/>
      <c r="N94" s="205"/>
      <c r="O94" s="217"/>
      <c r="P94" s="101"/>
      <c r="Q94" s="101"/>
      <c r="R94" s="101"/>
      <c r="S94" s="101"/>
      <c r="T94" s="101"/>
      <c r="U94" s="101"/>
      <c r="V94" s="101"/>
      <c r="W94" s="138"/>
      <c r="X94" s="212">
        <f t="shared" si="15"/>
      </c>
      <c r="Y94" s="218">
        <f t="shared" si="16"/>
      </c>
      <c r="Z94" s="218">
        <f t="shared" si="17"/>
      </c>
      <c r="AA94" s="218">
        <f t="shared" si="18"/>
      </c>
      <c r="AB94" s="104">
        <f>IF(ISERROR(VLOOKUP(#REF!,#REF!,2,FALSE)),"",VLOOKUP(#REF!,#REF!,2,FALSE))</f>
      </c>
      <c r="AC94" s="212">
        <f t="shared" si="4"/>
      </c>
      <c r="AD94" s="113">
        <f t="shared" si="21"/>
      </c>
      <c r="AE94" s="113">
        <f t="shared" si="22"/>
      </c>
      <c r="AF94" s="188">
        <f t="shared" si="20"/>
      </c>
    </row>
    <row r="95" spans="1:32" s="105" customFormat="1" ht="12">
      <c r="A95" s="143">
        <f t="shared" si="19"/>
        <v>87</v>
      </c>
      <c r="B95" s="213"/>
      <c r="C95" s="213"/>
      <c r="D95" s="213"/>
      <c r="E95" s="124"/>
      <c r="F95" s="102"/>
      <c r="G95" s="214"/>
      <c r="H95" s="205"/>
      <c r="I95" s="215"/>
      <c r="J95" s="103"/>
      <c r="K95" s="216"/>
      <c r="L95" s="203"/>
      <c r="M95" s="205"/>
      <c r="N95" s="205"/>
      <c r="O95" s="217"/>
      <c r="P95" s="101"/>
      <c r="Q95" s="101"/>
      <c r="R95" s="101"/>
      <c r="S95" s="101"/>
      <c r="T95" s="101"/>
      <c r="U95" s="101"/>
      <c r="V95" s="101"/>
      <c r="W95" s="138"/>
      <c r="X95" s="212">
        <f t="shared" si="15"/>
      </c>
      <c r="Y95" s="218">
        <f t="shared" si="16"/>
      </c>
      <c r="Z95" s="218">
        <f t="shared" si="17"/>
      </c>
      <c r="AA95" s="218">
        <f t="shared" si="18"/>
      </c>
      <c r="AB95" s="104">
        <f>IF(ISERROR(VLOOKUP(#REF!,#REF!,2,FALSE)),"",VLOOKUP(#REF!,#REF!,2,FALSE))</f>
      </c>
      <c r="AC95" s="212">
        <f t="shared" si="4"/>
      </c>
      <c r="AD95" s="113">
        <f t="shared" si="21"/>
      </c>
      <c r="AE95" s="113">
        <f t="shared" si="22"/>
      </c>
      <c r="AF95" s="188">
        <f t="shared" si="20"/>
      </c>
    </row>
    <row r="96" spans="1:32" s="105" customFormat="1" ht="12">
      <c r="A96" s="143">
        <f t="shared" si="19"/>
        <v>88</v>
      </c>
      <c r="B96" s="213"/>
      <c r="C96" s="213"/>
      <c r="D96" s="213"/>
      <c r="E96" s="124"/>
      <c r="F96" s="102"/>
      <c r="G96" s="214"/>
      <c r="H96" s="205"/>
      <c r="I96" s="215"/>
      <c r="J96" s="103"/>
      <c r="K96" s="216"/>
      <c r="L96" s="203"/>
      <c r="M96" s="205"/>
      <c r="N96" s="205"/>
      <c r="O96" s="217"/>
      <c r="P96" s="101"/>
      <c r="Q96" s="101"/>
      <c r="R96" s="101"/>
      <c r="S96" s="101"/>
      <c r="T96" s="101"/>
      <c r="U96" s="101"/>
      <c r="V96" s="101"/>
      <c r="W96" s="138"/>
      <c r="X96" s="212">
        <f t="shared" si="15"/>
      </c>
      <c r="Y96" s="218">
        <f t="shared" si="16"/>
      </c>
      <c r="Z96" s="218">
        <f t="shared" si="17"/>
      </c>
      <c r="AA96" s="218">
        <f t="shared" si="18"/>
      </c>
      <c r="AB96" s="104">
        <f>IF(ISERROR(VLOOKUP(#REF!,#REF!,2,FALSE)),"",VLOOKUP(#REF!,#REF!,2,FALSE))</f>
      </c>
      <c r="AC96" s="212">
        <f t="shared" si="4"/>
      </c>
      <c r="AD96" s="113">
        <f t="shared" si="21"/>
      </c>
      <c r="AE96" s="113">
        <f t="shared" si="22"/>
      </c>
      <c r="AF96" s="188">
        <f t="shared" si="20"/>
      </c>
    </row>
    <row r="97" spans="1:32" s="105" customFormat="1" ht="12">
      <c r="A97" s="143">
        <f t="shared" si="19"/>
        <v>89</v>
      </c>
      <c r="B97" s="213"/>
      <c r="C97" s="213"/>
      <c r="D97" s="213"/>
      <c r="E97" s="124"/>
      <c r="F97" s="102"/>
      <c r="G97" s="214"/>
      <c r="H97" s="205"/>
      <c r="I97" s="215"/>
      <c r="J97" s="103"/>
      <c r="K97" s="216"/>
      <c r="L97" s="203"/>
      <c r="M97" s="205"/>
      <c r="N97" s="205"/>
      <c r="O97" s="217"/>
      <c r="P97" s="101"/>
      <c r="Q97" s="101"/>
      <c r="R97" s="101"/>
      <c r="S97" s="101"/>
      <c r="T97" s="101"/>
      <c r="U97" s="101"/>
      <c r="V97" s="101"/>
      <c r="W97" s="138"/>
      <c r="X97" s="212">
        <f t="shared" si="15"/>
      </c>
      <c r="Y97" s="218">
        <f t="shared" si="16"/>
      </c>
      <c r="Z97" s="218">
        <f t="shared" si="17"/>
      </c>
      <c r="AA97" s="218">
        <f t="shared" si="18"/>
      </c>
      <c r="AB97" s="104">
        <f>IF(ISERROR(VLOOKUP(#REF!,#REF!,2,FALSE)),"",VLOOKUP(#REF!,#REF!,2,FALSE))</f>
      </c>
      <c r="AC97" s="212">
        <f t="shared" si="4"/>
      </c>
      <c r="AD97" s="113">
        <f t="shared" si="21"/>
      </c>
      <c r="AE97" s="113">
        <f t="shared" si="22"/>
      </c>
      <c r="AF97" s="188">
        <f t="shared" si="20"/>
      </c>
    </row>
    <row r="98" spans="1:32" s="105" customFormat="1" ht="12">
      <c r="A98" s="143">
        <f t="shared" si="19"/>
        <v>90</v>
      </c>
      <c r="B98" s="213"/>
      <c r="C98" s="213"/>
      <c r="D98" s="213"/>
      <c r="E98" s="124"/>
      <c r="F98" s="102"/>
      <c r="G98" s="214"/>
      <c r="H98" s="205"/>
      <c r="I98" s="215"/>
      <c r="J98" s="103"/>
      <c r="K98" s="216"/>
      <c r="L98" s="203"/>
      <c r="M98" s="205"/>
      <c r="N98" s="205"/>
      <c r="O98" s="217"/>
      <c r="P98" s="101"/>
      <c r="Q98" s="101"/>
      <c r="R98" s="101"/>
      <c r="S98" s="101"/>
      <c r="T98" s="101"/>
      <c r="U98" s="101"/>
      <c r="V98" s="101"/>
      <c r="W98" s="138"/>
      <c r="X98" s="212">
        <f t="shared" si="15"/>
      </c>
      <c r="Y98" s="218">
        <f t="shared" si="16"/>
      </c>
      <c r="Z98" s="218">
        <f t="shared" si="17"/>
      </c>
      <c r="AA98" s="218">
        <f t="shared" si="18"/>
      </c>
      <c r="AB98" s="104">
        <f>IF(ISERROR(VLOOKUP(#REF!,#REF!,2,FALSE)),"",VLOOKUP(#REF!,#REF!,2,FALSE))</f>
      </c>
      <c r="AC98" s="212">
        <f t="shared" si="4"/>
      </c>
      <c r="AD98" s="113">
        <f t="shared" si="21"/>
      </c>
      <c r="AE98" s="113">
        <f t="shared" si="22"/>
      </c>
      <c r="AF98" s="188">
        <f t="shared" si="20"/>
      </c>
    </row>
    <row r="99" spans="1:32" s="105" customFormat="1" ht="12">
      <c r="A99" s="143">
        <f t="shared" si="19"/>
        <v>91</v>
      </c>
      <c r="B99" s="213"/>
      <c r="C99" s="213"/>
      <c r="D99" s="213"/>
      <c r="E99" s="124"/>
      <c r="F99" s="102"/>
      <c r="G99" s="214"/>
      <c r="H99" s="205"/>
      <c r="I99" s="215"/>
      <c r="J99" s="103"/>
      <c r="K99" s="216"/>
      <c r="L99" s="203"/>
      <c r="M99" s="205"/>
      <c r="N99" s="205"/>
      <c r="O99" s="217"/>
      <c r="P99" s="101"/>
      <c r="Q99" s="101"/>
      <c r="R99" s="101"/>
      <c r="S99" s="101"/>
      <c r="T99" s="101"/>
      <c r="U99" s="101"/>
      <c r="V99" s="101"/>
      <c r="W99" s="138"/>
      <c r="X99" s="212">
        <f t="shared" si="15"/>
      </c>
      <c r="Y99" s="218">
        <f t="shared" si="16"/>
      </c>
      <c r="Z99" s="218">
        <f t="shared" si="17"/>
      </c>
      <c r="AA99" s="218">
        <f t="shared" si="18"/>
      </c>
      <c r="AB99" s="104">
        <f>IF(ISERROR(VLOOKUP(#REF!,#REF!,2,FALSE)),"",VLOOKUP(#REF!,#REF!,2,FALSE))</f>
      </c>
      <c r="AC99" s="212">
        <f t="shared" si="4"/>
      </c>
      <c r="AD99" s="113">
        <f t="shared" si="21"/>
      </c>
      <c r="AE99" s="113">
        <f t="shared" si="22"/>
      </c>
      <c r="AF99" s="188">
        <f t="shared" si="20"/>
      </c>
    </row>
    <row r="100" spans="1:32" s="105" customFormat="1" ht="12">
      <c r="A100" s="143">
        <f t="shared" si="19"/>
        <v>92</v>
      </c>
      <c r="B100" s="213"/>
      <c r="C100" s="213"/>
      <c r="D100" s="213"/>
      <c r="E100" s="124"/>
      <c r="F100" s="102"/>
      <c r="G100" s="214"/>
      <c r="H100" s="205"/>
      <c r="I100" s="215"/>
      <c r="J100" s="103"/>
      <c r="K100" s="216"/>
      <c r="L100" s="203"/>
      <c r="M100" s="205"/>
      <c r="N100" s="205"/>
      <c r="O100" s="217"/>
      <c r="P100" s="101"/>
      <c r="Q100" s="101"/>
      <c r="R100" s="101"/>
      <c r="S100" s="101"/>
      <c r="T100" s="101"/>
      <c r="U100" s="101"/>
      <c r="V100" s="101"/>
      <c r="W100" s="138"/>
      <c r="X100" s="212">
        <f t="shared" si="15"/>
      </c>
      <c r="Y100" s="218">
        <f t="shared" si="16"/>
      </c>
      <c r="Z100" s="218">
        <f t="shared" si="17"/>
      </c>
      <c r="AA100" s="218">
        <f t="shared" si="18"/>
      </c>
      <c r="AB100" s="104">
        <f>IF(ISERROR(VLOOKUP(#REF!,#REF!,2,FALSE)),"",VLOOKUP(#REF!,#REF!,2,FALSE))</f>
      </c>
      <c r="AC100" s="212">
        <f t="shared" si="4"/>
      </c>
      <c r="AD100" s="113">
        <f t="shared" si="21"/>
      </c>
      <c r="AE100" s="113">
        <f t="shared" si="22"/>
      </c>
      <c r="AF100" s="188">
        <f t="shared" si="20"/>
      </c>
    </row>
    <row r="101" spans="1:32" s="105" customFormat="1" ht="12">
      <c r="A101" s="143">
        <f t="shared" si="19"/>
        <v>93</v>
      </c>
      <c r="B101" s="213"/>
      <c r="C101" s="213"/>
      <c r="D101" s="213"/>
      <c r="E101" s="124"/>
      <c r="F101" s="102"/>
      <c r="G101" s="214"/>
      <c r="H101" s="205"/>
      <c r="I101" s="215"/>
      <c r="J101" s="103"/>
      <c r="K101" s="216"/>
      <c r="L101" s="203"/>
      <c r="M101" s="205"/>
      <c r="N101" s="205"/>
      <c r="O101" s="217"/>
      <c r="P101" s="101"/>
      <c r="Q101" s="101"/>
      <c r="R101" s="101"/>
      <c r="S101" s="101"/>
      <c r="T101" s="101"/>
      <c r="U101" s="101"/>
      <c r="V101" s="101"/>
      <c r="W101" s="138"/>
      <c r="X101" s="212">
        <f t="shared" si="15"/>
      </c>
      <c r="Y101" s="218">
        <f t="shared" si="16"/>
      </c>
      <c r="Z101" s="218">
        <f t="shared" si="17"/>
      </c>
      <c r="AA101" s="218">
        <f t="shared" si="18"/>
      </c>
      <c r="AB101" s="104">
        <f>IF(ISERROR(VLOOKUP(#REF!,#REF!,2,FALSE)),"",VLOOKUP(#REF!,#REF!,2,FALSE))</f>
      </c>
      <c r="AC101" s="212">
        <f t="shared" si="4"/>
      </c>
      <c r="AD101" s="113">
        <f t="shared" si="21"/>
      </c>
      <c r="AE101" s="113">
        <f t="shared" si="22"/>
      </c>
      <c r="AF101" s="188">
        <f t="shared" si="20"/>
      </c>
    </row>
    <row r="102" spans="1:32" s="105" customFormat="1" ht="12">
      <c r="A102" s="143">
        <f t="shared" si="19"/>
        <v>94</v>
      </c>
      <c r="B102" s="213"/>
      <c r="C102" s="213"/>
      <c r="D102" s="213"/>
      <c r="E102" s="124"/>
      <c r="F102" s="102"/>
      <c r="G102" s="214"/>
      <c r="H102" s="205"/>
      <c r="I102" s="215"/>
      <c r="J102" s="103"/>
      <c r="K102" s="216"/>
      <c r="L102" s="203"/>
      <c r="M102" s="205"/>
      <c r="N102" s="205"/>
      <c r="O102" s="217"/>
      <c r="P102" s="101"/>
      <c r="Q102" s="101"/>
      <c r="R102" s="101"/>
      <c r="S102" s="101"/>
      <c r="T102" s="101"/>
      <c r="U102" s="101"/>
      <c r="V102" s="101"/>
      <c r="W102" s="138"/>
      <c r="X102" s="212">
        <f t="shared" si="15"/>
      </c>
      <c r="Y102" s="218">
        <f t="shared" si="16"/>
      </c>
      <c r="Z102" s="218">
        <f t="shared" si="17"/>
      </c>
      <c r="AA102" s="218">
        <f t="shared" si="18"/>
      </c>
      <c r="AB102" s="104">
        <f>IF(ISERROR(VLOOKUP(#REF!,#REF!,2,FALSE)),"",VLOOKUP(#REF!,#REF!,2,FALSE))</f>
      </c>
      <c r="AC102" s="212">
        <f t="shared" si="4"/>
      </c>
      <c r="AD102" s="113">
        <f t="shared" si="21"/>
      </c>
      <c r="AE102" s="113">
        <f t="shared" si="22"/>
      </c>
      <c r="AF102" s="188">
        <f t="shared" si="20"/>
      </c>
    </row>
    <row r="103" spans="1:32" s="105" customFormat="1" ht="12">
      <c r="A103" s="143">
        <f t="shared" si="19"/>
        <v>95</v>
      </c>
      <c r="B103" s="213"/>
      <c r="C103" s="213"/>
      <c r="D103" s="213"/>
      <c r="E103" s="124"/>
      <c r="F103" s="102"/>
      <c r="G103" s="214"/>
      <c r="H103" s="205"/>
      <c r="I103" s="215"/>
      <c r="J103" s="103"/>
      <c r="K103" s="216"/>
      <c r="L103" s="203"/>
      <c r="M103" s="205"/>
      <c r="N103" s="205"/>
      <c r="O103" s="217"/>
      <c r="P103" s="101"/>
      <c r="Q103" s="101"/>
      <c r="R103" s="101"/>
      <c r="S103" s="101"/>
      <c r="T103" s="101"/>
      <c r="U103" s="101"/>
      <c r="V103" s="101"/>
      <c r="W103" s="138"/>
      <c r="X103" s="212">
        <f t="shared" si="15"/>
      </c>
      <c r="Y103" s="218">
        <f t="shared" si="16"/>
      </c>
      <c r="Z103" s="218">
        <f t="shared" si="17"/>
      </c>
      <c r="AA103" s="218">
        <f t="shared" si="18"/>
      </c>
      <c r="AB103" s="104">
        <f>IF(ISERROR(VLOOKUP(#REF!,#REF!,2,FALSE)),"",VLOOKUP(#REF!,#REF!,2,FALSE))</f>
      </c>
      <c r="AC103" s="212">
        <f t="shared" si="4"/>
      </c>
      <c r="AD103" s="113">
        <f t="shared" si="21"/>
      </c>
      <c r="AE103" s="113">
        <f t="shared" si="22"/>
      </c>
      <c r="AF103" s="188">
        <f t="shared" si="20"/>
      </c>
    </row>
    <row r="104" spans="1:32" s="105" customFormat="1" ht="12">
      <c r="A104" s="143">
        <f t="shared" si="19"/>
        <v>96</v>
      </c>
      <c r="B104" s="213"/>
      <c r="C104" s="213"/>
      <c r="D104" s="213"/>
      <c r="E104" s="124"/>
      <c r="F104" s="102"/>
      <c r="G104" s="214"/>
      <c r="H104" s="205"/>
      <c r="I104" s="215"/>
      <c r="J104" s="103"/>
      <c r="K104" s="216"/>
      <c r="L104" s="203"/>
      <c r="M104" s="205"/>
      <c r="N104" s="205"/>
      <c r="O104" s="217"/>
      <c r="P104" s="101"/>
      <c r="Q104" s="101"/>
      <c r="R104" s="101"/>
      <c r="S104" s="101"/>
      <c r="T104" s="101"/>
      <c r="U104" s="101"/>
      <c r="V104" s="101"/>
      <c r="W104" s="138"/>
      <c r="X104" s="212">
        <f t="shared" si="15"/>
      </c>
      <c r="Y104" s="218">
        <f t="shared" si="16"/>
      </c>
      <c r="Z104" s="218">
        <f t="shared" si="17"/>
      </c>
      <c r="AA104" s="218">
        <f t="shared" si="18"/>
      </c>
      <c r="AB104" s="104">
        <f>IF(ISERROR(VLOOKUP(#REF!,#REF!,2,FALSE)),"",VLOOKUP(#REF!,#REF!,2,FALSE))</f>
      </c>
      <c r="AC104" s="212">
        <f t="shared" si="4"/>
      </c>
      <c r="AD104" s="113">
        <f t="shared" si="21"/>
      </c>
      <c r="AE104" s="113">
        <f t="shared" si="22"/>
      </c>
      <c r="AF104" s="188">
        <f t="shared" si="20"/>
      </c>
    </row>
    <row r="105" spans="1:32" s="105" customFormat="1" ht="12">
      <c r="A105" s="143">
        <f t="shared" si="19"/>
        <v>97</v>
      </c>
      <c r="B105" s="213"/>
      <c r="C105" s="213"/>
      <c r="D105" s="213"/>
      <c r="E105" s="124"/>
      <c r="F105" s="102"/>
      <c r="G105" s="214"/>
      <c r="H105" s="205"/>
      <c r="I105" s="215"/>
      <c r="J105" s="103"/>
      <c r="K105" s="216"/>
      <c r="L105" s="203"/>
      <c r="M105" s="205"/>
      <c r="N105" s="205"/>
      <c r="O105" s="217"/>
      <c r="P105" s="101"/>
      <c r="Q105" s="101"/>
      <c r="R105" s="101"/>
      <c r="S105" s="101"/>
      <c r="T105" s="101"/>
      <c r="U105" s="101"/>
      <c r="V105" s="101"/>
      <c r="W105" s="138"/>
      <c r="X105" s="212">
        <f t="shared" si="15"/>
      </c>
      <c r="Y105" s="218">
        <f t="shared" si="16"/>
      </c>
      <c r="Z105" s="218">
        <f t="shared" si="17"/>
      </c>
      <c r="AA105" s="218">
        <f t="shared" si="18"/>
      </c>
      <c r="AB105" s="104">
        <f>IF(ISERROR(VLOOKUP(#REF!,#REF!,2,FALSE)),"",VLOOKUP(#REF!,#REF!,2,FALSE))</f>
      </c>
      <c r="AC105" s="212">
        <f t="shared" si="4"/>
      </c>
      <c r="AD105" s="113">
        <f t="shared" si="21"/>
      </c>
      <c r="AE105" s="113">
        <f t="shared" si="22"/>
      </c>
      <c r="AF105" s="188">
        <f t="shared" si="20"/>
      </c>
    </row>
    <row r="106" spans="1:32" s="105" customFormat="1" ht="12">
      <c r="A106" s="143">
        <f t="shared" si="19"/>
        <v>98</v>
      </c>
      <c r="B106" s="213"/>
      <c r="C106" s="213"/>
      <c r="D106" s="213"/>
      <c r="E106" s="124"/>
      <c r="F106" s="102"/>
      <c r="G106" s="214"/>
      <c r="H106" s="205"/>
      <c r="I106" s="215"/>
      <c r="J106" s="103"/>
      <c r="K106" s="216"/>
      <c r="L106" s="203"/>
      <c r="M106" s="205"/>
      <c r="N106" s="205"/>
      <c r="O106" s="217"/>
      <c r="P106" s="101"/>
      <c r="Q106" s="101"/>
      <c r="R106" s="101"/>
      <c r="S106" s="101"/>
      <c r="T106" s="101"/>
      <c r="U106" s="101"/>
      <c r="V106" s="101"/>
      <c r="W106" s="138"/>
      <c r="X106" s="212">
        <f t="shared" si="15"/>
      </c>
      <c r="Y106" s="218">
        <f t="shared" si="16"/>
      </c>
      <c r="Z106" s="218">
        <f t="shared" si="17"/>
      </c>
      <c r="AA106" s="218">
        <f t="shared" si="18"/>
      </c>
      <c r="AB106" s="104">
        <f>IF(ISERROR(VLOOKUP(#REF!,#REF!,2,FALSE)),"",VLOOKUP(#REF!,#REF!,2,FALSE))</f>
      </c>
      <c r="AC106" s="212">
        <f t="shared" si="4"/>
      </c>
      <c r="AD106" s="113">
        <f t="shared" si="21"/>
      </c>
      <c r="AE106" s="113">
        <f t="shared" si="22"/>
      </c>
      <c r="AF106" s="188">
        <f t="shared" si="20"/>
      </c>
    </row>
    <row r="107" spans="1:32" s="105" customFormat="1" ht="12">
      <c r="A107" s="143">
        <f t="shared" si="19"/>
        <v>99</v>
      </c>
      <c r="B107" s="213"/>
      <c r="C107" s="213"/>
      <c r="D107" s="213"/>
      <c r="E107" s="124"/>
      <c r="F107" s="102"/>
      <c r="G107" s="214"/>
      <c r="H107" s="205"/>
      <c r="I107" s="215"/>
      <c r="J107" s="103"/>
      <c r="K107" s="216"/>
      <c r="L107" s="203"/>
      <c r="M107" s="205"/>
      <c r="N107" s="205"/>
      <c r="O107" s="217"/>
      <c r="P107" s="101"/>
      <c r="Q107" s="101"/>
      <c r="R107" s="101"/>
      <c r="S107" s="101"/>
      <c r="T107" s="101"/>
      <c r="U107" s="101"/>
      <c r="V107" s="101"/>
      <c r="W107" s="138"/>
      <c r="X107" s="212">
        <f t="shared" si="15"/>
      </c>
      <c r="Y107" s="218">
        <f t="shared" si="16"/>
      </c>
      <c r="Z107" s="218">
        <f t="shared" si="17"/>
      </c>
      <c r="AA107" s="218">
        <f t="shared" si="18"/>
      </c>
      <c r="AB107" s="104">
        <f>IF(ISERROR(VLOOKUP(#REF!,#REF!,2,FALSE)),"",VLOOKUP(#REF!,#REF!,2,FALSE))</f>
      </c>
      <c r="AC107" s="212">
        <f t="shared" si="4"/>
      </c>
      <c r="AD107" s="113">
        <f t="shared" si="21"/>
      </c>
      <c r="AE107" s="113">
        <f t="shared" si="22"/>
      </c>
      <c r="AF107" s="188">
        <f t="shared" si="20"/>
      </c>
    </row>
    <row r="108" spans="1:32" s="105" customFormat="1" ht="12">
      <c r="A108" s="143">
        <f t="shared" si="19"/>
        <v>100</v>
      </c>
      <c r="B108" s="213"/>
      <c r="C108" s="213"/>
      <c r="D108" s="213"/>
      <c r="E108" s="124"/>
      <c r="F108" s="102"/>
      <c r="G108" s="214"/>
      <c r="H108" s="215"/>
      <c r="I108" s="215"/>
      <c r="J108" s="103"/>
      <c r="K108" s="216"/>
      <c r="L108" s="203"/>
      <c r="M108" s="205"/>
      <c r="N108" s="205"/>
      <c r="O108" s="217"/>
      <c r="P108" s="101"/>
      <c r="Q108" s="101"/>
      <c r="R108" s="101"/>
      <c r="S108" s="101"/>
      <c r="T108" s="101"/>
      <c r="U108" s="101"/>
      <c r="V108" s="101"/>
      <c r="W108" s="138"/>
      <c r="X108" s="212">
        <f t="shared" si="15"/>
      </c>
      <c r="Y108" s="218">
        <f t="shared" si="16"/>
      </c>
      <c r="Z108" s="218">
        <f t="shared" si="17"/>
      </c>
      <c r="AA108" s="218">
        <f t="shared" si="18"/>
      </c>
      <c r="AB108" s="104">
        <f>IF(ISERROR(VLOOKUP(#REF!,#REF!,2,FALSE)),"",VLOOKUP(#REF!,#REF!,2,FALSE))</f>
      </c>
      <c r="AC108" s="212">
        <f t="shared" si="4"/>
      </c>
      <c r="AD108" s="113">
        <f t="shared" si="21"/>
      </c>
      <c r="AE108" s="113">
        <f t="shared" si="22"/>
      </c>
      <c r="AF108" s="188">
        <f t="shared" si="20"/>
      </c>
    </row>
    <row r="109" spans="1:32" s="227" customFormat="1" ht="21" customHeight="1">
      <c r="A109" s="364"/>
      <c r="B109" s="364"/>
      <c r="C109" s="360" t="s">
        <v>303</v>
      </c>
      <c r="D109" s="361">
        <f>COUNT(AF9:AF108)</f>
        <v>0</v>
      </c>
      <c r="E109" s="364"/>
      <c r="F109" s="364"/>
      <c r="G109" s="364"/>
      <c r="H109" s="364"/>
      <c r="I109" s="364"/>
      <c r="J109" s="364"/>
      <c r="K109" s="364" t="s">
        <v>416</v>
      </c>
      <c r="L109" s="364">
        <f>COUNT($AF9:$AF108)</f>
        <v>0</v>
      </c>
      <c r="M109" s="364"/>
      <c r="N109" s="364"/>
      <c r="O109" s="364"/>
      <c r="P109" s="364"/>
      <c r="Q109" s="365"/>
      <c r="R109" s="365"/>
      <c r="S109" s="365"/>
      <c r="T109" s="365"/>
      <c r="U109" s="365"/>
      <c r="V109" s="365"/>
      <c r="W109" s="366"/>
      <c r="X109" s="367"/>
      <c r="Y109" s="367"/>
      <c r="Z109" s="364"/>
      <c r="AA109" s="364"/>
      <c r="AB109" s="367"/>
      <c r="AC109" s="367"/>
      <c r="AD109" s="367"/>
      <c r="AE109" s="362" t="s">
        <v>417</v>
      </c>
      <c r="AF109" s="363">
        <f>SUM(AF9:AF108)</f>
        <v>0</v>
      </c>
    </row>
    <row r="110" spans="1:32" s="227" customFormat="1" ht="12" customHeight="1">
      <c r="A110" s="228"/>
      <c r="B110" s="229"/>
      <c r="C110" s="229"/>
      <c r="D110" s="229"/>
      <c r="E110" s="228"/>
      <c r="F110" s="228"/>
      <c r="G110" s="228"/>
      <c r="H110" s="228"/>
      <c r="I110" s="228"/>
      <c r="J110" s="228"/>
      <c r="K110" s="228"/>
      <c r="L110" s="228"/>
      <c r="M110" s="228"/>
      <c r="N110" s="228"/>
      <c r="O110" s="228"/>
      <c r="P110" s="228"/>
      <c r="Q110" s="228"/>
      <c r="R110" s="228"/>
      <c r="S110" s="228"/>
      <c r="T110" s="228"/>
      <c r="U110" s="228"/>
      <c r="V110" s="228"/>
      <c r="W110" s="228"/>
      <c r="X110" s="230"/>
      <c r="Y110" s="230"/>
      <c r="Z110" s="228"/>
      <c r="AA110" s="228"/>
      <c r="AB110" s="230"/>
      <c r="AC110" s="230"/>
      <c r="AD110" s="230"/>
      <c r="AE110" s="230"/>
      <c r="AF110" s="315"/>
    </row>
    <row r="111" spans="1:32" s="227" customFormat="1" ht="36" customHeight="1">
      <c r="A111" s="228"/>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30"/>
      <c r="Y111" s="230"/>
      <c r="Z111" s="228"/>
      <c r="AA111" s="228"/>
      <c r="AB111" s="230"/>
      <c r="AC111" s="230"/>
      <c r="AD111" s="230"/>
      <c r="AE111" s="230"/>
      <c r="AF111" s="315"/>
    </row>
    <row r="112" spans="1:32" s="227" customFormat="1" ht="36" customHeight="1">
      <c r="A112" s="228"/>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30"/>
      <c r="Y112" s="230"/>
      <c r="Z112" s="228"/>
      <c r="AA112" s="228"/>
      <c r="AB112" s="230"/>
      <c r="AC112" s="230"/>
      <c r="AD112" s="230"/>
      <c r="AE112" s="230"/>
      <c r="AF112" s="315"/>
    </row>
    <row r="113" spans="1:32" s="227" customFormat="1" ht="36" customHeight="1">
      <c r="A113" s="228"/>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30"/>
      <c r="Y113" s="230"/>
      <c r="Z113" s="228"/>
      <c r="AA113" s="228"/>
      <c r="AB113" s="230"/>
      <c r="AC113" s="230"/>
      <c r="AD113" s="230"/>
      <c r="AE113" s="230"/>
      <c r="AF113" s="315"/>
    </row>
    <row r="114" spans="1:32" s="227" customFormat="1" ht="36" customHeight="1">
      <c r="A114" s="228"/>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30"/>
      <c r="Y114" s="230"/>
      <c r="Z114" s="228"/>
      <c r="AA114" s="228"/>
      <c r="AB114" s="230"/>
      <c r="AC114" s="230"/>
      <c r="AD114" s="230"/>
      <c r="AE114" s="230"/>
      <c r="AF114" s="315"/>
    </row>
    <row r="115" spans="1:32" s="227" customFormat="1" ht="36" customHeight="1">
      <c r="A115" s="228"/>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30"/>
      <c r="Y115" s="230"/>
      <c r="Z115" s="228"/>
      <c r="AA115" s="228"/>
      <c r="AB115" s="230"/>
      <c r="AC115" s="230"/>
      <c r="AD115" s="230"/>
      <c r="AE115" s="230"/>
      <c r="AF115" s="315"/>
    </row>
    <row r="116" spans="1:32" s="227" customFormat="1" ht="36" customHeight="1">
      <c r="A116" s="228"/>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30"/>
      <c r="Y116" s="230"/>
      <c r="Z116" s="228"/>
      <c r="AA116" s="228"/>
      <c r="AB116" s="230"/>
      <c r="AC116" s="230"/>
      <c r="AD116" s="230"/>
      <c r="AE116" s="230"/>
      <c r="AF116" s="315"/>
    </row>
    <row r="117" spans="1:32" s="227" customFormat="1" ht="36" customHeight="1">
      <c r="A117" s="228"/>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30"/>
      <c r="Y117" s="230"/>
      <c r="Z117" s="228"/>
      <c r="AA117" s="228"/>
      <c r="AB117" s="230"/>
      <c r="AC117" s="230"/>
      <c r="AD117" s="230"/>
      <c r="AE117" s="230"/>
      <c r="AF117" s="315"/>
    </row>
    <row r="118" spans="1:32" s="227" customFormat="1" ht="36" customHeight="1">
      <c r="A118" s="228"/>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30"/>
      <c r="Y118" s="230"/>
      <c r="Z118" s="228"/>
      <c r="AA118" s="228"/>
      <c r="AB118" s="230"/>
      <c r="AC118" s="230"/>
      <c r="AD118" s="230"/>
      <c r="AE118" s="230"/>
      <c r="AF118" s="315"/>
    </row>
    <row r="119" spans="1:30" s="227" customFormat="1" ht="18" customHeight="1" hidden="1">
      <c r="A119" s="228"/>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30"/>
      <c r="Y119" s="230"/>
      <c r="Z119" s="228"/>
      <c r="AA119" s="228"/>
      <c r="AB119" s="230"/>
      <c r="AC119" s="230"/>
      <c r="AD119" s="230"/>
    </row>
    <row r="120" spans="1:32" s="241" customFormat="1" ht="31.5" customHeight="1" hidden="1">
      <c r="A120" s="245"/>
      <c r="B120" s="242" t="s">
        <v>49</v>
      </c>
      <c r="C120" s="235" t="s">
        <v>259</v>
      </c>
      <c r="D120" s="262"/>
      <c r="E120" s="247" t="s">
        <v>18</v>
      </c>
      <c r="F120" s="248" t="s">
        <v>255</v>
      </c>
      <c r="G120" s="249" t="s">
        <v>171</v>
      </c>
      <c r="H120" s="250" t="s">
        <v>90</v>
      </c>
      <c r="I120" s="248" t="s">
        <v>193</v>
      </c>
      <c r="J120" s="248" t="s">
        <v>254</v>
      </c>
      <c r="K120" s="236" t="s">
        <v>256</v>
      </c>
      <c r="L120" s="236" t="s">
        <v>257</v>
      </c>
      <c r="M120" s="237" t="s">
        <v>16</v>
      </c>
      <c r="N120" s="238" t="s">
        <v>58</v>
      </c>
      <c r="O120" s="238" t="s">
        <v>59</v>
      </c>
      <c r="P120" s="238" t="s">
        <v>17</v>
      </c>
      <c r="Q120" s="235" t="s">
        <v>216</v>
      </c>
      <c r="R120" s="246"/>
      <c r="S120" s="239"/>
      <c r="T120" s="239"/>
      <c r="U120" s="239"/>
      <c r="V120" s="239"/>
      <c r="W120" s="239"/>
      <c r="X120" s="239"/>
      <c r="Y120" s="239"/>
      <c r="Z120" s="239"/>
      <c r="AA120" s="239"/>
      <c r="AB120" s="234" t="s">
        <v>299</v>
      </c>
      <c r="AC120" s="240"/>
      <c r="AD120" s="240"/>
      <c r="AE120" s="129" t="s">
        <v>15</v>
      </c>
      <c r="AF120" s="316" t="s">
        <v>166</v>
      </c>
    </row>
    <row r="121" spans="1:35" s="56" customFormat="1" ht="12" customHeight="1" hidden="1">
      <c r="A121" s="4"/>
      <c r="B121" s="170" t="s">
        <v>42</v>
      </c>
      <c r="C121" s="232" t="s">
        <v>307</v>
      </c>
      <c r="E121" s="198">
        <v>1</v>
      </c>
      <c r="F121" s="257" t="s">
        <v>328</v>
      </c>
      <c r="G121" s="398">
        <v>220</v>
      </c>
      <c r="H121" s="257" t="s">
        <v>330</v>
      </c>
      <c r="I121" s="196" t="s">
        <v>228</v>
      </c>
      <c r="J121" s="190" t="s">
        <v>145</v>
      </c>
      <c r="K121" s="158" t="s">
        <v>448</v>
      </c>
      <c r="L121" s="327" t="s">
        <v>370</v>
      </c>
      <c r="M121" s="144">
        <v>1</v>
      </c>
      <c r="N121" s="145">
        <v>1</v>
      </c>
      <c r="O121" s="145">
        <v>35795</v>
      </c>
      <c r="P121" s="146" t="s">
        <v>196</v>
      </c>
      <c r="Q121" s="232" t="s">
        <v>300</v>
      </c>
      <c r="R121" s="58"/>
      <c r="AB121" s="60" t="s">
        <v>300</v>
      </c>
      <c r="AC121" s="152"/>
      <c r="AD121" s="152"/>
      <c r="AE121" s="332" t="s">
        <v>448</v>
      </c>
      <c r="AF121" s="333">
        <v>36</v>
      </c>
      <c r="AH121" s="295"/>
      <c r="AI121" s="296"/>
    </row>
    <row r="122" spans="1:36" s="56" customFormat="1" ht="12" customHeight="1" hidden="1">
      <c r="A122" s="4"/>
      <c r="B122" s="243" t="s">
        <v>43</v>
      </c>
      <c r="C122" s="290" t="s">
        <v>345</v>
      </c>
      <c r="E122" s="189">
        <v>2</v>
      </c>
      <c r="F122" s="106" t="s">
        <v>9</v>
      </c>
      <c r="G122" s="328">
        <v>197</v>
      </c>
      <c r="H122" s="337" t="s">
        <v>330</v>
      </c>
      <c r="I122" s="336" t="s">
        <v>228</v>
      </c>
      <c r="J122" s="347" t="s">
        <v>145</v>
      </c>
      <c r="K122" s="160" t="s">
        <v>448</v>
      </c>
      <c r="L122" s="288" t="s">
        <v>371</v>
      </c>
      <c r="M122" s="161">
        <f aca="true" t="shared" si="23" ref="M122:M152">M121+1</f>
        <v>2</v>
      </c>
      <c r="N122" s="148">
        <v>1</v>
      </c>
      <c r="O122" s="148">
        <v>35795</v>
      </c>
      <c r="P122" s="162" t="s">
        <v>196</v>
      </c>
      <c r="Q122" s="233" t="s">
        <v>301</v>
      </c>
      <c r="AB122" s="60" t="s">
        <v>301</v>
      </c>
      <c r="AC122" s="152"/>
      <c r="AD122" s="152"/>
      <c r="AE122" s="289" t="s">
        <v>451</v>
      </c>
      <c r="AF122" s="310">
        <v>36</v>
      </c>
      <c r="AH122" s="295"/>
      <c r="AI122" s="296"/>
      <c r="AJ122" s="296"/>
    </row>
    <row r="123" spans="1:36" s="56" customFormat="1" ht="12" customHeight="1" hidden="1">
      <c r="A123" s="4"/>
      <c r="B123" s="58"/>
      <c r="C123" s="232" t="s">
        <v>258</v>
      </c>
      <c r="E123" s="58">
        <v>3</v>
      </c>
      <c r="F123" s="337" t="s">
        <v>352</v>
      </c>
      <c r="G123" s="328">
        <v>253</v>
      </c>
      <c r="H123" s="337" t="s">
        <v>36</v>
      </c>
      <c r="I123" s="338" t="s">
        <v>253</v>
      </c>
      <c r="J123" s="336" t="s">
        <v>133</v>
      </c>
      <c r="K123" s="301" t="s">
        <v>448</v>
      </c>
      <c r="L123" s="328" t="s">
        <v>372</v>
      </c>
      <c r="M123" s="58">
        <f t="shared" si="23"/>
        <v>3</v>
      </c>
      <c r="N123" s="100">
        <v>1</v>
      </c>
      <c r="O123" s="100">
        <v>35795</v>
      </c>
      <c r="P123" s="147" t="s">
        <v>196</v>
      </c>
      <c r="Q123" s="76"/>
      <c r="R123" s="58"/>
      <c r="AA123" s="308" t="s">
        <v>453</v>
      </c>
      <c r="AB123" s="309">
        <v>55</v>
      </c>
      <c r="AC123" s="309">
        <v>55</v>
      </c>
      <c r="AD123" s="152"/>
      <c r="AE123" s="289" t="s">
        <v>452</v>
      </c>
      <c r="AF123" s="310">
        <v>16</v>
      </c>
      <c r="AH123" s="295"/>
      <c r="AI123" s="296"/>
      <c r="AJ123" s="296"/>
    </row>
    <row r="124" spans="1:36" s="56" customFormat="1" ht="12" customHeight="1" hidden="1">
      <c r="A124" s="4"/>
      <c r="B124" s="125"/>
      <c r="C124" s="244" t="s">
        <v>54</v>
      </c>
      <c r="E124" s="189">
        <v>4</v>
      </c>
      <c r="F124" s="337" t="s">
        <v>329</v>
      </c>
      <c r="G124" s="328">
        <v>192</v>
      </c>
      <c r="H124" s="337" t="s">
        <v>330</v>
      </c>
      <c r="I124" s="336" t="s">
        <v>228</v>
      </c>
      <c r="J124" s="347" t="s">
        <v>145</v>
      </c>
      <c r="K124" s="350" t="s">
        <v>448</v>
      </c>
      <c r="L124" s="288" t="s">
        <v>373</v>
      </c>
      <c r="M124" s="161">
        <f t="shared" si="23"/>
        <v>4</v>
      </c>
      <c r="N124" s="148">
        <v>1</v>
      </c>
      <c r="O124" s="148">
        <v>35795</v>
      </c>
      <c r="P124" s="162" t="s">
        <v>196</v>
      </c>
      <c r="Q124" s="52"/>
      <c r="R124" s="58"/>
      <c r="AA124" s="308" t="s">
        <v>448</v>
      </c>
      <c r="AB124" s="309">
        <v>10</v>
      </c>
      <c r="AC124" s="309">
        <v>55</v>
      </c>
      <c r="AD124" s="152"/>
      <c r="AE124" s="231"/>
      <c r="AF124" s="310"/>
      <c r="AH124" s="295"/>
      <c r="AI124" s="296"/>
      <c r="AJ124" s="296"/>
    </row>
    <row r="125" spans="1:36" s="56" customFormat="1" ht="12" customHeight="1" hidden="1">
      <c r="A125" s="52"/>
      <c r="C125" s="125"/>
      <c r="E125" s="52">
        <v>5</v>
      </c>
      <c r="F125" s="334" t="s">
        <v>84</v>
      </c>
      <c r="G125" s="335">
        <v>1</v>
      </c>
      <c r="H125" s="334" t="s">
        <v>30</v>
      </c>
      <c r="I125" s="336" t="s">
        <v>266</v>
      </c>
      <c r="J125" s="336" t="s">
        <v>124</v>
      </c>
      <c r="K125" s="158" t="s">
        <v>451</v>
      </c>
      <c r="L125" s="329" t="s">
        <v>374</v>
      </c>
      <c r="M125" s="144">
        <f t="shared" si="23"/>
        <v>5</v>
      </c>
      <c r="N125" s="145">
        <v>1</v>
      </c>
      <c r="O125" s="145">
        <v>35795</v>
      </c>
      <c r="P125" s="146" t="s">
        <v>196</v>
      </c>
      <c r="Q125" s="52"/>
      <c r="R125" s="58"/>
      <c r="AA125" s="308" t="s">
        <v>451</v>
      </c>
      <c r="AB125" s="309">
        <v>55</v>
      </c>
      <c r="AC125" s="309">
        <v>55</v>
      </c>
      <c r="AD125" s="152"/>
      <c r="AE125" s="231" t="s">
        <v>452</v>
      </c>
      <c r="AF125" s="310"/>
      <c r="AH125" s="295"/>
      <c r="AI125" s="296"/>
      <c r="AJ125" s="296"/>
    </row>
    <row r="126" spans="1:36" s="56" customFormat="1" ht="12" customHeight="1" hidden="1">
      <c r="A126" s="52"/>
      <c r="C126" s="125"/>
      <c r="E126" s="189">
        <v>6</v>
      </c>
      <c r="F126" s="348" t="s">
        <v>418</v>
      </c>
      <c r="G126" s="399">
        <v>267</v>
      </c>
      <c r="H126" s="334" t="s">
        <v>31</v>
      </c>
      <c r="I126" s="343" t="s">
        <v>244</v>
      </c>
      <c r="J126" s="336" t="s">
        <v>91</v>
      </c>
      <c r="K126" s="159" t="s">
        <v>451</v>
      </c>
      <c r="L126" s="330" t="s">
        <v>375</v>
      </c>
      <c r="M126" s="58">
        <f t="shared" si="23"/>
        <v>6</v>
      </c>
      <c r="N126" s="100">
        <v>1</v>
      </c>
      <c r="O126" s="100">
        <v>35795</v>
      </c>
      <c r="P126" s="147" t="s">
        <v>196</v>
      </c>
      <c r="Q126" s="52"/>
      <c r="R126" s="58"/>
      <c r="AA126" s="308" t="s">
        <v>451</v>
      </c>
      <c r="AB126" s="309">
        <v>10</v>
      </c>
      <c r="AC126" s="309">
        <v>55</v>
      </c>
      <c r="AD126" s="152"/>
      <c r="AE126" s="231"/>
      <c r="AF126" s="310"/>
      <c r="AH126" s="295"/>
      <c r="AI126" s="296"/>
      <c r="AJ126" s="296"/>
    </row>
    <row r="127" spans="1:36" s="56" customFormat="1" ht="12" customHeight="1" hidden="1">
      <c r="A127" s="52"/>
      <c r="C127" s="125"/>
      <c r="E127" s="52">
        <v>7</v>
      </c>
      <c r="F127" s="334" t="s">
        <v>260</v>
      </c>
      <c r="G127" s="335">
        <v>2</v>
      </c>
      <c r="H127" s="334" t="s">
        <v>31</v>
      </c>
      <c r="I127" s="336" t="s">
        <v>267</v>
      </c>
      <c r="J127" s="336" t="s">
        <v>91</v>
      </c>
      <c r="K127" s="159" t="s">
        <v>451</v>
      </c>
      <c r="L127" s="330" t="s">
        <v>376</v>
      </c>
      <c r="M127" s="58">
        <f t="shared" si="23"/>
        <v>7</v>
      </c>
      <c r="N127" s="100">
        <v>1</v>
      </c>
      <c r="O127" s="100">
        <v>30316</v>
      </c>
      <c r="P127" s="147" t="s">
        <v>180</v>
      </c>
      <c r="Q127" s="52"/>
      <c r="R127" s="58"/>
      <c r="AA127" s="308" t="s">
        <v>452</v>
      </c>
      <c r="AB127" s="309">
        <v>22</v>
      </c>
      <c r="AC127" s="309">
        <v>22</v>
      </c>
      <c r="AD127" s="152"/>
      <c r="AE127" s="231" t="s">
        <v>132</v>
      </c>
      <c r="AF127" s="310">
        <v>65</v>
      </c>
      <c r="AH127" s="295"/>
      <c r="AI127" s="296"/>
      <c r="AJ127" s="296"/>
    </row>
    <row r="128" spans="1:36" s="56" customFormat="1" ht="12" customHeight="1" hidden="1">
      <c r="A128" s="52"/>
      <c r="C128" s="125"/>
      <c r="E128" s="189">
        <v>8</v>
      </c>
      <c r="F128" s="334" t="s">
        <v>149</v>
      </c>
      <c r="G128" s="335">
        <v>3</v>
      </c>
      <c r="H128" s="334" t="s">
        <v>32</v>
      </c>
      <c r="I128" s="336" t="s">
        <v>268</v>
      </c>
      <c r="J128" s="336" t="s">
        <v>277</v>
      </c>
      <c r="K128" s="159" t="s">
        <v>451</v>
      </c>
      <c r="L128" s="328" t="s">
        <v>377</v>
      </c>
      <c r="M128" s="58">
        <f t="shared" si="23"/>
        <v>8</v>
      </c>
      <c r="N128" s="100">
        <v>1</v>
      </c>
      <c r="O128" s="100">
        <v>30316</v>
      </c>
      <c r="P128" s="147" t="s">
        <v>180</v>
      </c>
      <c r="Q128" s="52"/>
      <c r="R128" s="58"/>
      <c r="AA128" s="308" t="s">
        <v>452</v>
      </c>
      <c r="AB128" s="309">
        <v>10</v>
      </c>
      <c r="AC128" s="309">
        <v>22</v>
      </c>
      <c r="AD128" s="152"/>
      <c r="AE128" s="231" t="s">
        <v>167</v>
      </c>
      <c r="AF128" s="310">
        <v>90</v>
      </c>
      <c r="AH128" s="295"/>
      <c r="AI128" s="296"/>
      <c r="AJ128" s="296"/>
    </row>
    <row r="129" spans="1:36" s="56" customFormat="1" ht="12" customHeight="1" hidden="1">
      <c r="A129" s="52"/>
      <c r="C129" s="125"/>
      <c r="E129" s="52">
        <v>9</v>
      </c>
      <c r="F129" s="348" t="s">
        <v>419</v>
      </c>
      <c r="G129" s="399">
        <v>271</v>
      </c>
      <c r="H129" s="334" t="s">
        <v>29</v>
      </c>
      <c r="I129" s="336" t="s">
        <v>310</v>
      </c>
      <c r="J129" s="336" t="s">
        <v>92</v>
      </c>
      <c r="K129" s="159" t="s">
        <v>451</v>
      </c>
      <c r="L129" s="330" t="s">
        <v>378</v>
      </c>
      <c r="M129" s="58">
        <f t="shared" si="23"/>
        <v>9</v>
      </c>
      <c r="N129" s="100">
        <v>1</v>
      </c>
      <c r="O129" s="100">
        <v>28490</v>
      </c>
      <c r="P129" s="147" t="s">
        <v>197</v>
      </c>
      <c r="Q129" s="52"/>
      <c r="R129" s="58"/>
      <c r="AA129" s="308" t="s">
        <v>132</v>
      </c>
      <c r="AB129" s="309">
        <v>65</v>
      </c>
      <c r="AC129" s="309">
        <v>65</v>
      </c>
      <c r="AD129" s="152"/>
      <c r="AE129" s="289" t="s">
        <v>456</v>
      </c>
      <c r="AF129" s="309">
        <f>AF127-AF123+5</f>
        <v>54</v>
      </c>
      <c r="AH129" s="295"/>
      <c r="AI129" s="296"/>
      <c r="AJ129" s="296"/>
    </row>
    <row r="130" spans="1:36" s="56" customFormat="1" ht="12" customHeight="1" hidden="1">
      <c r="A130" s="52"/>
      <c r="C130" s="125"/>
      <c r="E130" s="189">
        <v>10</v>
      </c>
      <c r="F130" s="334" t="s">
        <v>269</v>
      </c>
      <c r="G130" s="335">
        <v>137</v>
      </c>
      <c r="H130" s="334" t="s">
        <v>32</v>
      </c>
      <c r="I130" s="336" t="s">
        <v>268</v>
      </c>
      <c r="J130" s="336" t="s">
        <v>277</v>
      </c>
      <c r="K130" s="159" t="s">
        <v>451</v>
      </c>
      <c r="L130" s="330" t="s">
        <v>379</v>
      </c>
      <c r="M130" s="58">
        <f t="shared" si="23"/>
        <v>10</v>
      </c>
      <c r="N130" s="100">
        <v>1</v>
      </c>
      <c r="O130" s="100">
        <v>26664</v>
      </c>
      <c r="P130" s="147" t="s">
        <v>181</v>
      </c>
      <c r="Q130" s="52"/>
      <c r="R130" s="58"/>
      <c r="AA130" s="308" t="s">
        <v>167</v>
      </c>
      <c r="AB130" s="309">
        <v>90</v>
      </c>
      <c r="AC130" s="309">
        <v>90</v>
      </c>
      <c r="AD130" s="152"/>
      <c r="AE130" s="289" t="s">
        <v>456</v>
      </c>
      <c r="AF130" s="309">
        <f>AF127-AF124+5</f>
        <v>70</v>
      </c>
      <c r="AH130" s="295"/>
      <c r="AI130" s="296"/>
      <c r="AJ130" s="296"/>
    </row>
    <row r="131" spans="1:36" s="56" customFormat="1" ht="12" customHeight="1" hidden="1">
      <c r="A131" s="52"/>
      <c r="C131" s="125"/>
      <c r="E131" s="52">
        <v>11</v>
      </c>
      <c r="F131" s="334" t="s">
        <v>85</v>
      </c>
      <c r="G131" s="335">
        <v>4</v>
      </c>
      <c r="H131" s="334" t="s">
        <v>30</v>
      </c>
      <c r="I131" s="336" t="s">
        <v>270</v>
      </c>
      <c r="J131" s="336" t="s">
        <v>124</v>
      </c>
      <c r="K131" s="159" t="s">
        <v>451</v>
      </c>
      <c r="L131" s="330" t="s">
        <v>380</v>
      </c>
      <c r="M131" s="58">
        <f t="shared" si="23"/>
        <v>11</v>
      </c>
      <c r="N131" s="100">
        <v>1</v>
      </c>
      <c r="O131" s="100">
        <v>24837</v>
      </c>
      <c r="P131" s="147" t="s">
        <v>182</v>
      </c>
      <c r="Q131" s="52"/>
      <c r="R131" s="58"/>
      <c r="AA131" s="308" t="s">
        <v>454</v>
      </c>
      <c r="AB131" s="309">
        <v>15</v>
      </c>
      <c r="AC131" s="309">
        <f>AC329-AC323+5</f>
        <v>5</v>
      </c>
      <c r="AD131" s="152"/>
      <c r="AE131" s="289"/>
      <c r="AF131" s="310"/>
      <c r="AH131" s="295"/>
      <c r="AI131" s="296"/>
      <c r="AJ131" s="296"/>
    </row>
    <row r="132" spans="1:36" s="56" customFormat="1" ht="12" customHeight="1" hidden="1">
      <c r="A132" s="52"/>
      <c r="C132" s="125"/>
      <c r="E132" s="189">
        <v>12</v>
      </c>
      <c r="F132" s="342" t="s">
        <v>437</v>
      </c>
      <c r="G132" s="335">
        <v>82</v>
      </c>
      <c r="H132" s="341" t="s">
        <v>35</v>
      </c>
      <c r="I132" s="336" t="s">
        <v>271</v>
      </c>
      <c r="J132" s="196" t="s">
        <v>220</v>
      </c>
      <c r="K132" s="159" t="s">
        <v>451</v>
      </c>
      <c r="L132" s="330" t="s">
        <v>381</v>
      </c>
      <c r="M132" s="58">
        <f t="shared" si="23"/>
        <v>12</v>
      </c>
      <c r="N132" s="100">
        <v>1</v>
      </c>
      <c r="O132" s="100">
        <v>23011</v>
      </c>
      <c r="P132" s="171" t="s">
        <v>199</v>
      </c>
      <c r="Q132" s="164"/>
      <c r="R132" s="58"/>
      <c r="AA132" s="308" t="s">
        <v>454</v>
      </c>
      <c r="AB132" s="309">
        <v>60</v>
      </c>
      <c r="AC132" s="309">
        <f>AC329-AC324+5</f>
        <v>5</v>
      </c>
      <c r="AD132" s="152"/>
      <c r="AE132" s="289" t="s">
        <v>457</v>
      </c>
      <c r="AF132" s="310">
        <f>AF128-AF123+5</f>
        <v>79</v>
      </c>
      <c r="AH132" s="295"/>
      <c r="AI132" s="296"/>
      <c r="AJ132" s="296"/>
    </row>
    <row r="133" spans="1:36" s="56" customFormat="1" ht="12" customHeight="1" hidden="1">
      <c r="A133" s="52"/>
      <c r="C133" s="125"/>
      <c r="E133" s="52">
        <v>13</v>
      </c>
      <c r="F133" s="334" t="s">
        <v>94</v>
      </c>
      <c r="G133" s="328">
        <v>144</v>
      </c>
      <c r="H133" s="106" t="s">
        <v>39</v>
      </c>
      <c r="I133" s="344" t="s">
        <v>243</v>
      </c>
      <c r="J133" s="344" t="s">
        <v>143</v>
      </c>
      <c r="K133" s="159" t="s">
        <v>451</v>
      </c>
      <c r="L133" s="330" t="s">
        <v>382</v>
      </c>
      <c r="M133" s="58">
        <f t="shared" si="23"/>
        <v>13</v>
      </c>
      <c r="N133" s="100">
        <v>1</v>
      </c>
      <c r="O133" s="287">
        <v>21185</v>
      </c>
      <c r="P133" s="171" t="s">
        <v>261</v>
      </c>
      <c r="Q133" s="52"/>
      <c r="R133" s="58"/>
      <c r="AA133" s="308" t="s">
        <v>458</v>
      </c>
      <c r="AB133" s="309">
        <v>15</v>
      </c>
      <c r="AC133" s="309">
        <f>AC329-AC325+5</f>
        <v>5</v>
      </c>
      <c r="AD133" s="152"/>
      <c r="AE133" s="289" t="s">
        <v>457</v>
      </c>
      <c r="AF133" s="310">
        <f>AF128-AF124+5</f>
        <v>95</v>
      </c>
      <c r="AH133" s="295"/>
      <c r="AI133" s="296"/>
      <c r="AJ133" s="296"/>
    </row>
    <row r="134" spans="1:36" s="56" customFormat="1" ht="12" customHeight="1" hidden="1">
      <c r="A134" s="52"/>
      <c r="C134" s="125"/>
      <c r="E134" s="189">
        <v>14</v>
      </c>
      <c r="F134" s="334" t="s">
        <v>288</v>
      </c>
      <c r="G134" s="335">
        <v>5</v>
      </c>
      <c r="H134" s="334" t="s">
        <v>33</v>
      </c>
      <c r="I134" s="336" t="s">
        <v>221</v>
      </c>
      <c r="J134" s="336" t="s">
        <v>279</v>
      </c>
      <c r="K134" s="159" t="s">
        <v>451</v>
      </c>
      <c r="L134" s="330" t="s">
        <v>383</v>
      </c>
      <c r="M134" s="58">
        <f t="shared" si="23"/>
        <v>14</v>
      </c>
      <c r="N134" s="100">
        <v>1</v>
      </c>
      <c r="O134" s="100">
        <v>19359</v>
      </c>
      <c r="P134" s="171" t="s">
        <v>95</v>
      </c>
      <c r="Q134" s="52"/>
      <c r="R134" s="58"/>
      <c r="AA134" s="308" t="s">
        <v>458</v>
      </c>
      <c r="AB134" s="309">
        <v>60</v>
      </c>
      <c r="AC134" s="309">
        <f>AC329-AC326+5</f>
        <v>5</v>
      </c>
      <c r="AD134" s="57"/>
      <c r="AE134" s="289"/>
      <c r="AF134" s="310">
        <v>0</v>
      </c>
      <c r="AH134" s="295"/>
      <c r="AI134" s="296"/>
      <c r="AJ134" s="296"/>
    </row>
    <row r="135" spans="1:36" s="56" customFormat="1" ht="12" customHeight="1" hidden="1">
      <c r="A135" s="52"/>
      <c r="C135" s="125"/>
      <c r="E135" s="52">
        <v>15</v>
      </c>
      <c r="F135" s="334" t="s">
        <v>474</v>
      </c>
      <c r="G135" s="251">
        <v>294</v>
      </c>
      <c r="H135" s="334" t="s">
        <v>30</v>
      </c>
      <c r="I135" s="336" t="s">
        <v>270</v>
      </c>
      <c r="J135" s="336" t="s">
        <v>124</v>
      </c>
      <c r="K135" s="159" t="s">
        <v>451</v>
      </c>
      <c r="L135" s="330" t="s">
        <v>384</v>
      </c>
      <c r="M135" s="58">
        <f t="shared" si="23"/>
        <v>15</v>
      </c>
      <c r="N135" s="100">
        <v>1</v>
      </c>
      <c r="O135" s="100">
        <v>35795</v>
      </c>
      <c r="P135" s="147" t="s">
        <v>196</v>
      </c>
      <c r="Q135" s="52"/>
      <c r="R135" s="58"/>
      <c r="AA135" s="308"/>
      <c r="AB135" s="309">
        <v>48</v>
      </c>
      <c r="AC135" s="309">
        <f>AC329-AC328+5</f>
        <v>5</v>
      </c>
      <c r="AD135" s="57"/>
      <c r="AE135" s="302" t="s">
        <v>351</v>
      </c>
      <c r="AF135" s="311">
        <f>AF128-AF127+5</f>
        <v>30</v>
      </c>
      <c r="AH135" s="295"/>
      <c r="AI135" s="296"/>
      <c r="AJ135" s="296"/>
    </row>
    <row r="136" spans="1:36" s="56" customFormat="1" ht="12" customHeight="1" hidden="1">
      <c r="A136" s="52"/>
      <c r="C136" s="125"/>
      <c r="D136" s="125"/>
      <c r="E136" s="189">
        <v>16</v>
      </c>
      <c r="F136" s="334" t="s">
        <v>222</v>
      </c>
      <c r="G136" s="335">
        <v>6</v>
      </c>
      <c r="H136" s="334" t="s">
        <v>34</v>
      </c>
      <c r="I136" s="336" t="s">
        <v>223</v>
      </c>
      <c r="J136" s="336" t="s">
        <v>169</v>
      </c>
      <c r="K136" s="159" t="s">
        <v>451</v>
      </c>
      <c r="L136" s="330" t="s">
        <v>385</v>
      </c>
      <c r="M136" s="58">
        <f t="shared" si="23"/>
        <v>16</v>
      </c>
      <c r="N136" s="100">
        <v>1</v>
      </c>
      <c r="O136" s="100">
        <v>35795</v>
      </c>
      <c r="P136" s="147" t="s">
        <v>196</v>
      </c>
      <c r="Q136" s="52"/>
      <c r="R136" s="58"/>
      <c r="AA136" s="308"/>
      <c r="AB136" s="309">
        <v>60</v>
      </c>
      <c r="AC136" s="309">
        <f>AC330-AC328+5</f>
        <v>5</v>
      </c>
      <c r="AD136" s="57"/>
      <c r="AE136" s="57"/>
      <c r="AF136" s="318"/>
      <c r="AH136" s="295"/>
      <c r="AI136" s="296"/>
      <c r="AJ136" s="296"/>
    </row>
    <row r="137" spans="1:36" s="56" customFormat="1" ht="12" customHeight="1" hidden="1">
      <c r="A137" s="52"/>
      <c r="C137" s="125"/>
      <c r="D137" s="125"/>
      <c r="E137" s="52">
        <v>17</v>
      </c>
      <c r="F137" s="337" t="s">
        <v>224</v>
      </c>
      <c r="G137" s="335">
        <v>7</v>
      </c>
      <c r="H137" s="334" t="s">
        <v>31</v>
      </c>
      <c r="I137" s="337" t="s">
        <v>225</v>
      </c>
      <c r="J137" s="347" t="s">
        <v>91</v>
      </c>
      <c r="K137" s="159" t="s">
        <v>451</v>
      </c>
      <c r="L137" s="330" t="s">
        <v>386</v>
      </c>
      <c r="M137" s="58">
        <f t="shared" si="23"/>
        <v>17</v>
      </c>
      <c r="N137" s="100">
        <v>1</v>
      </c>
      <c r="O137" s="100">
        <v>30316</v>
      </c>
      <c r="P137" s="147" t="s">
        <v>180</v>
      </c>
      <c r="Q137" s="52"/>
      <c r="R137" s="58"/>
      <c r="AA137" s="308" t="s">
        <v>455</v>
      </c>
      <c r="AB137" s="309">
        <v>40</v>
      </c>
      <c r="AC137" s="309">
        <f>AC330-AC323+5</f>
        <v>5</v>
      </c>
      <c r="AD137" s="57"/>
      <c r="AE137" s="57"/>
      <c r="AF137" s="318"/>
      <c r="AH137" s="295"/>
      <c r="AI137" s="296"/>
      <c r="AJ137" s="296"/>
    </row>
    <row r="138" spans="1:36" s="56" customFormat="1" ht="12" customHeight="1" hidden="1">
      <c r="A138" s="52"/>
      <c r="C138" s="53"/>
      <c r="D138" s="53"/>
      <c r="E138" s="189">
        <v>18</v>
      </c>
      <c r="F138" s="334" t="s">
        <v>475</v>
      </c>
      <c r="G138" s="251">
        <v>8</v>
      </c>
      <c r="H138" s="334" t="s">
        <v>39</v>
      </c>
      <c r="I138" s="336" t="s">
        <v>243</v>
      </c>
      <c r="J138" s="336" t="s">
        <v>143</v>
      </c>
      <c r="K138" s="159" t="s">
        <v>451</v>
      </c>
      <c r="L138" s="330" t="s">
        <v>387</v>
      </c>
      <c r="M138" s="58">
        <f t="shared" si="23"/>
        <v>18</v>
      </c>
      <c r="N138" s="100">
        <v>1</v>
      </c>
      <c r="O138" s="100">
        <v>30316</v>
      </c>
      <c r="P138" s="147" t="s">
        <v>180</v>
      </c>
      <c r="Q138" s="52"/>
      <c r="R138" s="58"/>
      <c r="Y138" s="130"/>
      <c r="Z138" s="57"/>
      <c r="AA138" s="308" t="s">
        <v>455</v>
      </c>
      <c r="AB138" s="309">
        <v>85</v>
      </c>
      <c r="AC138" s="309">
        <f>AC330-AC324+5</f>
        <v>5</v>
      </c>
      <c r="AD138" s="57"/>
      <c r="AE138" s="57"/>
      <c r="AF138" s="318"/>
      <c r="AH138" s="295"/>
      <c r="AI138" s="296"/>
      <c r="AJ138" s="296"/>
    </row>
    <row r="139" spans="1:36" s="56" customFormat="1" ht="12" customHeight="1" hidden="1">
      <c r="A139" s="52"/>
      <c r="C139" s="53"/>
      <c r="D139" s="53"/>
      <c r="E139" s="52">
        <v>19</v>
      </c>
      <c r="F139" s="334" t="s">
        <v>331</v>
      </c>
      <c r="G139" s="328">
        <v>228</v>
      </c>
      <c r="H139" s="334" t="s">
        <v>31</v>
      </c>
      <c r="I139" s="336" t="s">
        <v>325</v>
      </c>
      <c r="J139" s="336" t="s">
        <v>91</v>
      </c>
      <c r="K139" s="159" t="s">
        <v>451</v>
      </c>
      <c r="L139" s="330" t="s">
        <v>388</v>
      </c>
      <c r="M139" s="58">
        <f t="shared" si="23"/>
        <v>19</v>
      </c>
      <c r="N139" s="100">
        <v>1</v>
      </c>
      <c r="O139" s="100">
        <v>28490</v>
      </c>
      <c r="P139" s="147" t="s">
        <v>197</v>
      </c>
      <c r="Q139" s="52"/>
      <c r="R139" s="58"/>
      <c r="Y139" s="130"/>
      <c r="Z139" s="57"/>
      <c r="AA139" s="308" t="s">
        <v>459</v>
      </c>
      <c r="AB139" s="309">
        <v>40</v>
      </c>
      <c r="AC139" s="309">
        <f>AC330-AC325+5</f>
        <v>5</v>
      </c>
      <c r="AD139" s="57"/>
      <c r="AE139" s="57"/>
      <c r="AF139" s="318"/>
      <c r="AH139" s="295"/>
      <c r="AI139" s="296"/>
      <c r="AJ139" s="296"/>
    </row>
    <row r="140" spans="1:36" s="56" customFormat="1" ht="12" customHeight="1" hidden="1">
      <c r="A140" s="52"/>
      <c r="C140" s="53"/>
      <c r="D140" s="53"/>
      <c r="E140" s="189">
        <v>20</v>
      </c>
      <c r="F140" s="334" t="s">
        <v>294</v>
      </c>
      <c r="G140" s="335">
        <v>9</v>
      </c>
      <c r="H140" s="334" t="s">
        <v>330</v>
      </c>
      <c r="I140" s="336" t="s">
        <v>228</v>
      </c>
      <c r="J140" s="336" t="s">
        <v>145</v>
      </c>
      <c r="K140" s="159" t="s">
        <v>451</v>
      </c>
      <c r="L140" s="330" t="s">
        <v>389</v>
      </c>
      <c r="M140" s="58">
        <f t="shared" si="23"/>
        <v>20</v>
      </c>
      <c r="N140" s="100">
        <v>1</v>
      </c>
      <c r="O140" s="100">
        <v>26664</v>
      </c>
      <c r="P140" s="147" t="s">
        <v>181</v>
      </c>
      <c r="Q140" s="52"/>
      <c r="R140" s="58"/>
      <c r="Y140" s="130"/>
      <c r="Z140" s="57"/>
      <c r="AA140" s="308" t="s">
        <v>459</v>
      </c>
      <c r="AB140" s="309">
        <v>85</v>
      </c>
      <c r="AC140" s="309">
        <f>AC330-AC326+5</f>
        <v>5</v>
      </c>
      <c r="AD140" s="57"/>
      <c r="AE140" s="57"/>
      <c r="AF140" s="318"/>
      <c r="AH140" s="295"/>
      <c r="AI140" s="296"/>
      <c r="AJ140" s="296"/>
    </row>
    <row r="141" spans="1:36" s="56" customFormat="1" ht="12" customHeight="1" hidden="1">
      <c r="A141" s="52"/>
      <c r="B141" s="53"/>
      <c r="C141" s="53"/>
      <c r="D141" s="53"/>
      <c r="E141" s="52">
        <v>21</v>
      </c>
      <c r="F141" s="334" t="s">
        <v>476</v>
      </c>
      <c r="G141" s="251">
        <v>280</v>
      </c>
      <c r="H141" s="334" t="s">
        <v>32</v>
      </c>
      <c r="I141" s="336" t="s">
        <v>268</v>
      </c>
      <c r="J141" s="336" t="s">
        <v>277</v>
      </c>
      <c r="K141" s="159" t="s">
        <v>451</v>
      </c>
      <c r="L141" s="330" t="s">
        <v>390</v>
      </c>
      <c r="M141" s="58">
        <f t="shared" si="23"/>
        <v>21</v>
      </c>
      <c r="N141" s="100">
        <v>1</v>
      </c>
      <c r="O141" s="100">
        <v>24837</v>
      </c>
      <c r="P141" s="147" t="s">
        <v>182</v>
      </c>
      <c r="Q141" s="52"/>
      <c r="R141" s="58"/>
      <c r="Y141" s="130"/>
      <c r="Z141" s="57"/>
      <c r="AA141" s="308" t="s">
        <v>460</v>
      </c>
      <c r="AB141" s="309">
        <v>73</v>
      </c>
      <c r="AC141" s="309">
        <f>AC330-AC327+5</f>
        <v>5</v>
      </c>
      <c r="AD141" s="57"/>
      <c r="AE141" s="57"/>
      <c r="AF141" s="318"/>
      <c r="AH141" s="295"/>
      <c r="AI141" s="296"/>
      <c r="AJ141" s="296"/>
    </row>
    <row r="142" spans="1:36" s="56" customFormat="1" ht="12" customHeight="1" hidden="1">
      <c r="A142" s="52"/>
      <c r="B142" s="53"/>
      <c r="C142" s="53"/>
      <c r="D142" s="53"/>
      <c r="E142" s="189">
        <v>22</v>
      </c>
      <c r="F142" s="337" t="s">
        <v>183</v>
      </c>
      <c r="G142" s="335">
        <v>12</v>
      </c>
      <c r="H142" s="337" t="s">
        <v>330</v>
      </c>
      <c r="I142" s="336" t="s">
        <v>230</v>
      </c>
      <c r="J142" s="336" t="s">
        <v>145</v>
      </c>
      <c r="K142" s="159" t="s">
        <v>451</v>
      </c>
      <c r="L142" s="330" t="s">
        <v>391</v>
      </c>
      <c r="M142" s="58">
        <f t="shared" si="23"/>
        <v>22</v>
      </c>
      <c r="N142" s="100">
        <v>1</v>
      </c>
      <c r="O142" s="100">
        <v>23011</v>
      </c>
      <c r="P142" s="171" t="s">
        <v>199</v>
      </c>
      <c r="Q142" s="52"/>
      <c r="R142" s="58"/>
      <c r="Y142" s="130"/>
      <c r="Z142" s="57"/>
      <c r="AA142" s="308" t="s">
        <v>460</v>
      </c>
      <c r="AB142" s="309">
        <v>85</v>
      </c>
      <c r="AC142" s="309">
        <f>AC330-AC328+5</f>
        <v>5</v>
      </c>
      <c r="AD142" s="57"/>
      <c r="AE142" s="57"/>
      <c r="AF142" s="318"/>
      <c r="AH142" s="295"/>
      <c r="AI142" s="296"/>
      <c r="AJ142" s="296"/>
    </row>
    <row r="143" spans="1:32" s="56" customFormat="1" ht="12" customHeight="1" hidden="1">
      <c r="A143" s="52"/>
      <c r="B143" s="53"/>
      <c r="C143" s="53"/>
      <c r="D143" s="53"/>
      <c r="E143" s="52">
        <v>23</v>
      </c>
      <c r="F143" s="334" t="s">
        <v>295</v>
      </c>
      <c r="G143" s="335">
        <v>13</v>
      </c>
      <c r="H143" s="334" t="s">
        <v>330</v>
      </c>
      <c r="I143" s="336" t="s">
        <v>228</v>
      </c>
      <c r="J143" s="336" t="s">
        <v>145</v>
      </c>
      <c r="K143" s="159" t="s">
        <v>451</v>
      </c>
      <c r="L143" s="330" t="s">
        <v>392</v>
      </c>
      <c r="M143" s="58">
        <f t="shared" si="23"/>
        <v>23</v>
      </c>
      <c r="N143" s="100">
        <v>1</v>
      </c>
      <c r="O143" s="100">
        <v>21185</v>
      </c>
      <c r="P143" s="171" t="s">
        <v>261</v>
      </c>
      <c r="Q143" s="52"/>
      <c r="R143" s="58"/>
      <c r="Y143" s="130"/>
      <c r="Z143" s="57"/>
      <c r="AA143" s="308" t="s">
        <v>351</v>
      </c>
      <c r="AB143" s="309">
        <v>30</v>
      </c>
      <c r="AC143" s="309">
        <f>AC330-AC329+5</f>
        <v>5</v>
      </c>
      <c r="AD143" s="57"/>
      <c r="AE143" s="57"/>
      <c r="AF143" s="318"/>
    </row>
    <row r="144" spans="1:32" s="56" customFormat="1" ht="12" customHeight="1" hidden="1">
      <c r="A144" s="52"/>
      <c r="B144" s="53"/>
      <c r="C144" s="53"/>
      <c r="D144" s="53"/>
      <c r="E144" s="189">
        <v>24</v>
      </c>
      <c r="F144" s="348" t="s">
        <v>289</v>
      </c>
      <c r="G144" s="335">
        <v>14</v>
      </c>
      <c r="H144" s="334" t="s">
        <v>33</v>
      </c>
      <c r="I144" s="336" t="s">
        <v>221</v>
      </c>
      <c r="J144" s="336" t="s">
        <v>279</v>
      </c>
      <c r="K144" s="159" t="s">
        <v>451</v>
      </c>
      <c r="L144" s="330" t="s">
        <v>393</v>
      </c>
      <c r="M144" s="58">
        <f t="shared" si="23"/>
        <v>24</v>
      </c>
      <c r="N144" s="100">
        <v>1</v>
      </c>
      <c r="O144" s="100">
        <v>19359</v>
      </c>
      <c r="P144" s="171" t="s">
        <v>95</v>
      </c>
      <c r="Q144" s="52"/>
      <c r="R144" s="58"/>
      <c r="Y144" s="130"/>
      <c r="Z144" s="57"/>
      <c r="AA144" s="57"/>
      <c r="AB144" s="57"/>
      <c r="AC144" s="57"/>
      <c r="AD144" s="57"/>
      <c r="AE144" s="57"/>
      <c r="AF144" s="318"/>
    </row>
    <row r="145" spans="1:32" s="56" customFormat="1" ht="12" customHeight="1" hidden="1">
      <c r="A145" s="52"/>
      <c r="B145" s="53"/>
      <c r="C145" s="53"/>
      <c r="D145" s="53"/>
      <c r="E145" s="52">
        <v>25</v>
      </c>
      <c r="F145" s="334" t="s">
        <v>332</v>
      </c>
      <c r="G145" s="328">
        <v>216</v>
      </c>
      <c r="H145" s="334" t="s">
        <v>130</v>
      </c>
      <c r="I145" s="336" t="s">
        <v>312</v>
      </c>
      <c r="J145" s="336" t="s">
        <v>130</v>
      </c>
      <c r="K145" s="351" t="s">
        <v>451</v>
      </c>
      <c r="L145" s="327" t="s">
        <v>394</v>
      </c>
      <c r="M145" s="144">
        <f t="shared" si="23"/>
        <v>25</v>
      </c>
      <c r="N145" s="145">
        <v>1</v>
      </c>
      <c r="O145" s="146">
        <v>35795</v>
      </c>
      <c r="P145" s="147" t="s">
        <v>196</v>
      </c>
      <c r="Q145" s="52"/>
      <c r="R145" s="58"/>
      <c r="Y145" s="130"/>
      <c r="Z145" s="57"/>
      <c r="AA145" s="54"/>
      <c r="AB145" s="54"/>
      <c r="AC145" s="54"/>
      <c r="AD145" s="54"/>
      <c r="AE145" s="57"/>
      <c r="AF145" s="318"/>
    </row>
    <row r="146" spans="1:32" s="56" customFormat="1" ht="12" customHeight="1" hidden="1">
      <c r="A146" s="52"/>
      <c r="B146" s="53"/>
      <c r="C146" s="53"/>
      <c r="D146" s="53"/>
      <c r="E146" s="189">
        <v>26</v>
      </c>
      <c r="F146" s="337" t="s">
        <v>283</v>
      </c>
      <c r="G146" s="335">
        <v>16</v>
      </c>
      <c r="H146" s="334" t="s">
        <v>34</v>
      </c>
      <c r="I146" s="336" t="s">
        <v>234</v>
      </c>
      <c r="J146" s="336" t="s">
        <v>169</v>
      </c>
      <c r="K146" s="301" t="s">
        <v>451</v>
      </c>
      <c r="L146" s="328" t="s">
        <v>395</v>
      </c>
      <c r="M146" s="58">
        <f t="shared" si="23"/>
        <v>26</v>
      </c>
      <c r="N146" s="100">
        <v>1</v>
      </c>
      <c r="O146" s="147">
        <v>28490</v>
      </c>
      <c r="P146" s="171" t="s">
        <v>197</v>
      </c>
      <c r="Q146" s="52"/>
      <c r="R146" s="58"/>
      <c r="Y146" s="130"/>
      <c r="Z146" s="57"/>
      <c r="AA146" s="54"/>
      <c r="AB146" s="54"/>
      <c r="AC146" s="54"/>
      <c r="AD146" s="54"/>
      <c r="AE146" s="54"/>
      <c r="AF146" s="319"/>
    </row>
    <row r="147" spans="1:32" s="56" customFormat="1" ht="12" customHeight="1" hidden="1">
      <c r="A147" s="52"/>
      <c r="B147" s="53"/>
      <c r="C147" s="53"/>
      <c r="D147" s="53"/>
      <c r="E147" s="52">
        <v>27</v>
      </c>
      <c r="F147" s="106" t="s">
        <v>420</v>
      </c>
      <c r="G147" s="399">
        <v>263</v>
      </c>
      <c r="H147" s="334" t="s">
        <v>32</v>
      </c>
      <c r="I147" s="338" t="s">
        <v>268</v>
      </c>
      <c r="J147" s="336" t="s">
        <v>277</v>
      </c>
      <c r="K147" s="301" t="s">
        <v>451</v>
      </c>
      <c r="L147" s="328" t="s">
        <v>396</v>
      </c>
      <c r="M147" s="58">
        <f t="shared" si="23"/>
        <v>27</v>
      </c>
      <c r="N147" s="100">
        <v>1</v>
      </c>
      <c r="O147" s="147">
        <v>24837</v>
      </c>
      <c r="P147" s="147" t="s">
        <v>182</v>
      </c>
      <c r="Q147" s="52"/>
      <c r="R147" s="58"/>
      <c r="Y147" s="130"/>
      <c r="Z147" s="57"/>
      <c r="AA147" s="54"/>
      <c r="AB147" s="54"/>
      <c r="AC147" s="54"/>
      <c r="AD147" s="54"/>
      <c r="AE147" s="54"/>
      <c r="AF147" s="319"/>
    </row>
    <row r="148" spans="1:32" s="56" customFormat="1" ht="12" customHeight="1" hidden="1">
      <c r="A148" s="52"/>
      <c r="B148" s="53"/>
      <c r="C148" s="53"/>
      <c r="D148" s="53"/>
      <c r="E148" s="189">
        <v>28</v>
      </c>
      <c r="F148" s="348" t="s">
        <v>150</v>
      </c>
      <c r="G148" s="335">
        <v>17</v>
      </c>
      <c r="H148" s="334" t="s">
        <v>32</v>
      </c>
      <c r="I148" s="336" t="s">
        <v>268</v>
      </c>
      <c r="J148" s="336" t="s">
        <v>277</v>
      </c>
      <c r="K148" s="301" t="s">
        <v>451</v>
      </c>
      <c r="L148" s="328" t="s">
        <v>397</v>
      </c>
      <c r="M148" s="58">
        <f t="shared" si="23"/>
        <v>28</v>
      </c>
      <c r="N148" s="100">
        <v>1</v>
      </c>
      <c r="O148" s="147">
        <v>24837</v>
      </c>
      <c r="P148" s="162" t="s">
        <v>12</v>
      </c>
      <c r="Q148" s="52"/>
      <c r="R148" s="58"/>
      <c r="Y148" s="130"/>
      <c r="Z148" s="54"/>
      <c r="AA148" s="57"/>
      <c r="AB148" s="57"/>
      <c r="AC148" s="57"/>
      <c r="AD148" s="57"/>
      <c r="AE148" s="54"/>
      <c r="AF148" s="319"/>
    </row>
    <row r="149" spans="1:32" s="56" customFormat="1" ht="12" customHeight="1" hidden="1">
      <c r="A149" s="52"/>
      <c r="B149" s="53"/>
      <c r="C149" s="53"/>
      <c r="D149" s="53"/>
      <c r="E149" s="52">
        <v>29</v>
      </c>
      <c r="F149" s="334" t="s">
        <v>353</v>
      </c>
      <c r="G149" s="328">
        <v>237</v>
      </c>
      <c r="H149" s="334" t="s">
        <v>330</v>
      </c>
      <c r="I149" s="336" t="s">
        <v>228</v>
      </c>
      <c r="J149" s="336" t="s">
        <v>145</v>
      </c>
      <c r="K149" s="301" t="s">
        <v>451</v>
      </c>
      <c r="L149" s="328" t="s">
        <v>398</v>
      </c>
      <c r="M149" s="58">
        <f t="shared" si="23"/>
        <v>29</v>
      </c>
      <c r="N149" s="100">
        <v>1</v>
      </c>
      <c r="O149" s="147">
        <v>35795</v>
      </c>
      <c r="P149" s="171" t="s">
        <v>196</v>
      </c>
      <c r="Q149" s="52"/>
      <c r="R149" s="58"/>
      <c r="Y149" s="130"/>
      <c r="Z149" s="54"/>
      <c r="AA149" s="57"/>
      <c r="AB149" s="57"/>
      <c r="AC149" s="57"/>
      <c r="AD149" s="57"/>
      <c r="AE149" s="57"/>
      <c r="AF149" s="318"/>
    </row>
    <row r="150" spans="1:32" s="56" customFormat="1" ht="12" customHeight="1" hidden="1">
      <c r="A150" s="52"/>
      <c r="B150" s="53"/>
      <c r="C150" s="53"/>
      <c r="D150" s="53"/>
      <c r="E150" s="189">
        <v>30</v>
      </c>
      <c r="F150" s="337" t="s">
        <v>5</v>
      </c>
      <c r="G150" s="328">
        <v>191</v>
      </c>
      <c r="H150" s="337" t="s">
        <v>330</v>
      </c>
      <c r="I150" s="336" t="s">
        <v>230</v>
      </c>
      <c r="J150" s="336" t="s">
        <v>145</v>
      </c>
      <c r="K150" s="301" t="s">
        <v>451</v>
      </c>
      <c r="L150" s="328" t="s">
        <v>399</v>
      </c>
      <c r="M150" s="58">
        <f t="shared" si="23"/>
        <v>30</v>
      </c>
      <c r="N150" s="100">
        <v>1</v>
      </c>
      <c r="O150" s="147">
        <v>28490</v>
      </c>
      <c r="P150" s="147" t="s">
        <v>13</v>
      </c>
      <c r="Q150" s="52"/>
      <c r="R150" s="58"/>
      <c r="Y150" s="130"/>
      <c r="Z150" s="54"/>
      <c r="AA150" s="57"/>
      <c r="AB150" s="57"/>
      <c r="AC150" s="57"/>
      <c r="AD150" s="57"/>
      <c r="AE150" s="57"/>
      <c r="AF150" s="318"/>
    </row>
    <row r="151" spans="1:32" s="56" customFormat="1" ht="12" customHeight="1" hidden="1">
      <c r="A151" s="52"/>
      <c r="B151" s="53"/>
      <c r="C151" s="53"/>
      <c r="D151" s="53"/>
      <c r="E151" s="52">
        <v>31</v>
      </c>
      <c r="F151" s="334" t="s">
        <v>421</v>
      </c>
      <c r="G151" s="399">
        <v>270</v>
      </c>
      <c r="H151" s="334" t="s">
        <v>32</v>
      </c>
      <c r="I151" s="336" t="s">
        <v>268</v>
      </c>
      <c r="J151" s="336" t="s">
        <v>277</v>
      </c>
      <c r="K151" s="301" t="s">
        <v>451</v>
      </c>
      <c r="L151" s="328" t="s">
        <v>400</v>
      </c>
      <c r="M151" s="58">
        <f t="shared" si="23"/>
        <v>31</v>
      </c>
      <c r="N151" s="100">
        <v>1</v>
      </c>
      <c r="O151" s="147">
        <v>24837</v>
      </c>
      <c r="P151" s="147" t="s">
        <v>14</v>
      </c>
      <c r="Q151" s="52"/>
      <c r="R151" s="58"/>
      <c r="Y151" s="130"/>
      <c r="Z151" s="57"/>
      <c r="AA151" s="54"/>
      <c r="AB151" s="54"/>
      <c r="AC151" s="54"/>
      <c r="AD151" s="54"/>
      <c r="AE151" s="57"/>
      <c r="AF151" s="318"/>
    </row>
    <row r="152" spans="1:32" s="56" customFormat="1" ht="12" customHeight="1" hidden="1">
      <c r="A152" s="52"/>
      <c r="B152" s="53"/>
      <c r="C152" s="53"/>
      <c r="D152" s="53"/>
      <c r="E152" s="189">
        <v>32</v>
      </c>
      <c r="F152" s="334" t="s">
        <v>333</v>
      </c>
      <c r="G152" s="328">
        <v>222</v>
      </c>
      <c r="H152" s="334" t="s">
        <v>330</v>
      </c>
      <c r="I152" s="336" t="s">
        <v>228</v>
      </c>
      <c r="J152" s="334" t="s">
        <v>145</v>
      </c>
      <c r="K152" s="301" t="s">
        <v>451</v>
      </c>
      <c r="L152" s="328" t="s">
        <v>401</v>
      </c>
      <c r="M152" s="58">
        <f t="shared" si="23"/>
        <v>32</v>
      </c>
      <c r="N152" s="100">
        <v>1</v>
      </c>
      <c r="O152" s="100">
        <v>24837</v>
      </c>
      <c r="P152" s="147" t="s">
        <v>12</v>
      </c>
      <c r="Q152" s="52"/>
      <c r="R152" s="58"/>
      <c r="Y152" s="130"/>
      <c r="Z152" s="57"/>
      <c r="AA152" s="54"/>
      <c r="AB152" s="54"/>
      <c r="AC152" s="54"/>
      <c r="AD152" s="54"/>
      <c r="AE152" s="54"/>
      <c r="AF152" s="319"/>
    </row>
    <row r="153" spans="1:32" s="56" customFormat="1" ht="12" customHeight="1" hidden="1">
      <c r="A153" s="52"/>
      <c r="B153" s="53"/>
      <c r="C153" s="53"/>
      <c r="D153" s="53"/>
      <c r="E153" s="52">
        <v>33</v>
      </c>
      <c r="F153" s="337" t="s">
        <v>129</v>
      </c>
      <c r="G153" s="335">
        <v>124</v>
      </c>
      <c r="H153" s="334" t="s">
        <v>36</v>
      </c>
      <c r="I153" s="336" t="s">
        <v>235</v>
      </c>
      <c r="J153" s="336" t="s">
        <v>133</v>
      </c>
      <c r="K153" s="355" t="s">
        <v>451</v>
      </c>
      <c r="L153" s="357" t="s">
        <v>344</v>
      </c>
      <c r="M153" s="356">
        <v>33</v>
      </c>
      <c r="N153" s="199">
        <v>1</v>
      </c>
      <c r="O153" s="199">
        <v>43100</v>
      </c>
      <c r="P153" s="354"/>
      <c r="Q153" s="52"/>
      <c r="R153" s="58"/>
      <c r="Y153" s="130"/>
      <c r="Z153" s="57"/>
      <c r="AA153" s="57"/>
      <c r="AB153" s="57"/>
      <c r="AC153" s="57"/>
      <c r="AD153" s="57"/>
      <c r="AE153" s="54"/>
      <c r="AF153" s="319"/>
    </row>
    <row r="154" spans="1:32" s="56" customFormat="1" ht="12" customHeight="1" hidden="1">
      <c r="A154" s="52"/>
      <c r="B154" s="53"/>
      <c r="C154" s="53"/>
      <c r="D154" s="53"/>
      <c r="E154" s="189">
        <v>34</v>
      </c>
      <c r="F154" s="349" t="s">
        <v>477</v>
      </c>
      <c r="G154" s="251">
        <v>190</v>
      </c>
      <c r="H154" s="334" t="s">
        <v>33</v>
      </c>
      <c r="I154" s="339" t="s">
        <v>221</v>
      </c>
      <c r="J154" s="339" t="s">
        <v>279</v>
      </c>
      <c r="K154" s="159" t="s">
        <v>452</v>
      </c>
      <c r="L154" s="328" t="s">
        <v>370</v>
      </c>
      <c r="M154" s="58">
        <v>34</v>
      </c>
      <c r="N154" s="100">
        <v>35431</v>
      </c>
      <c r="O154" s="100">
        <v>43100</v>
      </c>
      <c r="P154" s="147" t="s">
        <v>60</v>
      </c>
      <c r="Q154" s="52"/>
      <c r="R154" s="58"/>
      <c r="Y154" s="130"/>
      <c r="Z154" s="54"/>
      <c r="AA154" s="54"/>
      <c r="AB154" s="54"/>
      <c r="AC154" s="54"/>
      <c r="AD154" s="54"/>
      <c r="AE154" s="57"/>
      <c r="AF154" s="318"/>
    </row>
    <row r="155" spans="1:32" s="56" customFormat="1" ht="12" customHeight="1" hidden="1">
      <c r="A155" s="52"/>
      <c r="B155" s="53"/>
      <c r="C155" s="53"/>
      <c r="D155" s="53"/>
      <c r="E155" s="52">
        <v>35</v>
      </c>
      <c r="F155" s="337" t="s">
        <v>83</v>
      </c>
      <c r="G155" s="335">
        <v>83</v>
      </c>
      <c r="H155" s="334" t="s">
        <v>33</v>
      </c>
      <c r="I155" s="336" t="s">
        <v>221</v>
      </c>
      <c r="J155" s="336" t="s">
        <v>279</v>
      </c>
      <c r="K155" s="159" t="s">
        <v>452</v>
      </c>
      <c r="L155" s="251" t="s">
        <v>449</v>
      </c>
      <c r="M155" s="58">
        <f aca="true" t="shared" si="24" ref="M155:M188">M154+1</f>
        <v>35</v>
      </c>
      <c r="N155" s="100">
        <v>39083</v>
      </c>
      <c r="O155" s="100">
        <v>43100</v>
      </c>
      <c r="P155" s="147" t="s">
        <v>61</v>
      </c>
      <c r="Q155" s="52"/>
      <c r="R155" s="58"/>
      <c r="Y155" s="130"/>
      <c r="Z155" s="54"/>
      <c r="AA155" s="54"/>
      <c r="AB155" s="54"/>
      <c r="AC155" s="54"/>
      <c r="AD155" s="54"/>
      <c r="AE155" s="54"/>
      <c r="AF155" s="319"/>
    </row>
    <row r="156" spans="1:32" s="56" customFormat="1" ht="12" customHeight="1" hidden="1">
      <c r="A156" s="52"/>
      <c r="B156" s="53"/>
      <c r="C156" s="53"/>
      <c r="D156" s="53"/>
      <c r="E156" s="189">
        <v>36</v>
      </c>
      <c r="F156" s="337" t="s">
        <v>354</v>
      </c>
      <c r="G156" s="328">
        <v>258</v>
      </c>
      <c r="H156" s="334" t="s">
        <v>38</v>
      </c>
      <c r="I156" s="336" t="s">
        <v>242</v>
      </c>
      <c r="J156" s="336" t="s">
        <v>201</v>
      </c>
      <c r="K156" s="159" t="s">
        <v>452</v>
      </c>
      <c r="L156" s="330" t="s">
        <v>402</v>
      </c>
      <c r="M156" s="58">
        <f t="shared" si="24"/>
        <v>36</v>
      </c>
      <c r="N156" s="100">
        <v>38353</v>
      </c>
      <c r="O156" s="100">
        <v>43100</v>
      </c>
      <c r="P156" s="147" t="s">
        <v>62</v>
      </c>
      <c r="Q156" s="52"/>
      <c r="R156" s="58"/>
      <c r="Y156" s="130"/>
      <c r="Z156" s="57"/>
      <c r="AA156" s="54"/>
      <c r="AB156" s="54"/>
      <c r="AC156" s="54"/>
      <c r="AD156" s="54"/>
      <c r="AE156" s="54"/>
      <c r="AF156" s="319"/>
    </row>
    <row r="157" spans="1:32" s="56" customFormat="1" ht="12" customHeight="1" hidden="1">
      <c r="A157" s="52"/>
      <c r="B157" s="53"/>
      <c r="C157" s="53"/>
      <c r="D157" s="53"/>
      <c r="E157" s="52">
        <v>37</v>
      </c>
      <c r="F157" s="334" t="s">
        <v>65</v>
      </c>
      <c r="G157" s="400">
        <v>275</v>
      </c>
      <c r="H157" s="334" t="s">
        <v>130</v>
      </c>
      <c r="I157" s="336" t="s">
        <v>312</v>
      </c>
      <c r="J157" s="336" t="s">
        <v>130</v>
      </c>
      <c r="K157" s="159" t="s">
        <v>452</v>
      </c>
      <c r="L157" s="330" t="s">
        <v>403</v>
      </c>
      <c r="M157" s="58">
        <f t="shared" si="24"/>
        <v>37</v>
      </c>
      <c r="N157" s="100">
        <v>37622</v>
      </c>
      <c r="O157" s="100">
        <v>43100</v>
      </c>
      <c r="P157" s="147" t="s">
        <v>63</v>
      </c>
      <c r="Q157" s="52"/>
      <c r="R157" s="58"/>
      <c r="Y157" s="130"/>
      <c r="Z157" s="54"/>
      <c r="AA157" s="54"/>
      <c r="AB157" s="54"/>
      <c r="AC157" s="54"/>
      <c r="AD157" s="54"/>
      <c r="AE157" s="54"/>
      <c r="AF157" s="319"/>
    </row>
    <row r="158" spans="1:32" s="56" customFormat="1" ht="12" customHeight="1" hidden="1">
      <c r="A158" s="52"/>
      <c r="B158" s="53"/>
      <c r="C158" s="53"/>
      <c r="D158" s="53"/>
      <c r="E158" s="189">
        <v>38</v>
      </c>
      <c r="F158" s="337" t="s">
        <v>422</v>
      </c>
      <c r="G158" s="328">
        <v>274</v>
      </c>
      <c r="H158" s="334" t="s">
        <v>33</v>
      </c>
      <c r="I158" s="336" t="s">
        <v>221</v>
      </c>
      <c r="J158" s="336" t="s">
        <v>279</v>
      </c>
      <c r="K158" s="159" t="s">
        <v>452</v>
      </c>
      <c r="L158" s="330" t="s">
        <v>404</v>
      </c>
      <c r="M158" s="58">
        <f t="shared" si="24"/>
        <v>38</v>
      </c>
      <c r="N158" s="100">
        <v>36892</v>
      </c>
      <c r="O158" s="100">
        <v>43100</v>
      </c>
      <c r="P158" s="147" t="s">
        <v>64</v>
      </c>
      <c r="Q158" s="52"/>
      <c r="R158" s="58"/>
      <c r="Y158" s="130"/>
      <c r="Z158" s="54"/>
      <c r="AA158" s="54"/>
      <c r="AB158" s="54"/>
      <c r="AC158" s="54"/>
      <c r="AD158" s="54"/>
      <c r="AE158" s="54"/>
      <c r="AF158" s="319"/>
    </row>
    <row r="159" spans="1:32" s="56" customFormat="1" ht="12" customHeight="1" hidden="1">
      <c r="A159" s="52"/>
      <c r="B159" s="53"/>
      <c r="C159" s="53"/>
      <c r="D159" s="53"/>
      <c r="E159" s="52">
        <v>39</v>
      </c>
      <c r="F159" s="334" t="s">
        <v>334</v>
      </c>
      <c r="G159" s="328">
        <v>231</v>
      </c>
      <c r="H159" s="334" t="s">
        <v>33</v>
      </c>
      <c r="I159" s="336" t="s">
        <v>221</v>
      </c>
      <c r="J159" s="336" t="s">
        <v>279</v>
      </c>
      <c r="K159" s="159" t="s">
        <v>452</v>
      </c>
      <c r="L159" s="330" t="s">
        <v>405</v>
      </c>
      <c r="M159" s="58">
        <f t="shared" si="24"/>
        <v>39</v>
      </c>
      <c r="N159" s="100">
        <v>36161</v>
      </c>
      <c r="O159" s="100">
        <v>43100</v>
      </c>
      <c r="P159" s="171" t="s">
        <v>60</v>
      </c>
      <c r="Q159" s="52"/>
      <c r="R159" s="58"/>
      <c r="Y159" s="130"/>
      <c r="Z159" s="54"/>
      <c r="AA159" s="54"/>
      <c r="AB159" s="54"/>
      <c r="AC159" s="54"/>
      <c r="AD159" s="54"/>
      <c r="AE159" s="54"/>
      <c r="AF159" s="319"/>
    </row>
    <row r="160" spans="1:32" s="56" customFormat="1" ht="12" customHeight="1" hidden="1">
      <c r="A160" s="52"/>
      <c r="B160" s="53"/>
      <c r="C160" s="53"/>
      <c r="D160" s="53"/>
      <c r="E160" s="189">
        <v>40</v>
      </c>
      <c r="F160" s="334" t="s">
        <v>125</v>
      </c>
      <c r="G160" s="335">
        <v>125</v>
      </c>
      <c r="H160" s="334" t="s">
        <v>30</v>
      </c>
      <c r="I160" s="336" t="s">
        <v>229</v>
      </c>
      <c r="J160" s="336" t="s">
        <v>124</v>
      </c>
      <c r="K160" s="159" t="s">
        <v>452</v>
      </c>
      <c r="L160" s="330" t="s">
        <v>406</v>
      </c>
      <c r="M160" s="58">
        <f t="shared" si="24"/>
        <v>40</v>
      </c>
      <c r="N160" s="100">
        <v>35431</v>
      </c>
      <c r="O160" s="100">
        <v>43100</v>
      </c>
      <c r="P160" s="147" t="s">
        <v>60</v>
      </c>
      <c r="Q160" s="52"/>
      <c r="R160" s="58"/>
      <c r="Y160" s="130"/>
      <c r="Z160" s="54"/>
      <c r="AA160" s="54"/>
      <c r="AB160" s="54"/>
      <c r="AC160" s="54"/>
      <c r="AD160" s="54"/>
      <c r="AE160" s="54"/>
      <c r="AF160" s="319"/>
    </row>
    <row r="161" spans="1:32" s="56" customFormat="1" ht="12" customHeight="1" hidden="1">
      <c r="A161" s="52"/>
      <c r="B161" s="53"/>
      <c r="C161" s="53"/>
      <c r="D161" s="53"/>
      <c r="E161" s="52">
        <v>41</v>
      </c>
      <c r="F161" s="334" t="s">
        <v>355</v>
      </c>
      <c r="G161" s="328">
        <v>257</v>
      </c>
      <c r="H161" s="334" t="s">
        <v>31</v>
      </c>
      <c r="I161" s="336" t="s">
        <v>244</v>
      </c>
      <c r="J161" s="336" t="s">
        <v>91</v>
      </c>
      <c r="K161" s="159" t="s">
        <v>452</v>
      </c>
      <c r="L161" s="328" t="s">
        <v>374</v>
      </c>
      <c r="M161" s="58">
        <f t="shared" si="24"/>
        <v>41</v>
      </c>
      <c r="N161" s="100">
        <v>35431</v>
      </c>
      <c r="O161" s="100">
        <v>43100</v>
      </c>
      <c r="P161" s="147" t="s">
        <v>60</v>
      </c>
      <c r="Q161" s="52"/>
      <c r="R161" s="58"/>
      <c r="Y161" s="130"/>
      <c r="Z161" s="54"/>
      <c r="AA161" s="54"/>
      <c r="AB161" s="54"/>
      <c r="AC161" s="54"/>
      <c r="AD161" s="54"/>
      <c r="AE161" s="54"/>
      <c r="AF161" s="319"/>
    </row>
    <row r="162" spans="1:32" s="56" customFormat="1" ht="12" customHeight="1" hidden="1">
      <c r="A162" s="52"/>
      <c r="B162" s="53"/>
      <c r="C162" s="53"/>
      <c r="D162" s="53"/>
      <c r="E162" s="189">
        <v>42</v>
      </c>
      <c r="F162" s="337" t="s">
        <v>236</v>
      </c>
      <c r="G162" s="335">
        <v>56</v>
      </c>
      <c r="H162" s="334" t="s">
        <v>281</v>
      </c>
      <c r="I162" s="336" t="s">
        <v>237</v>
      </c>
      <c r="J162" s="336" t="s">
        <v>281</v>
      </c>
      <c r="K162" s="159" t="s">
        <v>452</v>
      </c>
      <c r="L162" s="328" t="s">
        <v>375</v>
      </c>
      <c r="M162" s="58">
        <f t="shared" si="24"/>
        <v>42</v>
      </c>
      <c r="N162" s="100">
        <v>35431</v>
      </c>
      <c r="O162" s="100">
        <v>43100</v>
      </c>
      <c r="P162" s="147" t="s">
        <v>60</v>
      </c>
      <c r="Q162" s="52"/>
      <c r="R162" s="58"/>
      <c r="Y162" s="130"/>
      <c r="Z162" s="54"/>
      <c r="AA162" s="57"/>
      <c r="AB162" s="57"/>
      <c r="AC162" s="57"/>
      <c r="AD162" s="57"/>
      <c r="AE162" s="54"/>
      <c r="AF162" s="319"/>
    </row>
    <row r="163" spans="1:32" s="56" customFormat="1" ht="12" customHeight="1" hidden="1">
      <c r="A163" s="52"/>
      <c r="B163" s="53"/>
      <c r="C163" s="53"/>
      <c r="D163" s="53"/>
      <c r="E163" s="52">
        <v>43</v>
      </c>
      <c r="F163" s="78" t="s">
        <v>478</v>
      </c>
      <c r="G163" s="251">
        <v>285</v>
      </c>
      <c r="H163" s="334" t="s">
        <v>97</v>
      </c>
      <c r="I163" s="339" t="s">
        <v>98</v>
      </c>
      <c r="J163" s="336" t="s">
        <v>97</v>
      </c>
      <c r="K163" s="159" t="s">
        <v>452</v>
      </c>
      <c r="L163" s="328" t="s">
        <v>371</v>
      </c>
      <c r="M163" s="58">
        <f t="shared" si="24"/>
        <v>43</v>
      </c>
      <c r="N163" s="100">
        <v>35431</v>
      </c>
      <c r="O163" s="100">
        <v>43100</v>
      </c>
      <c r="P163" s="147" t="s">
        <v>60</v>
      </c>
      <c r="Q163" s="52"/>
      <c r="R163" s="58"/>
      <c r="Y163" s="130"/>
      <c r="Z163" s="54"/>
      <c r="AA163" s="54"/>
      <c r="AB163" s="54"/>
      <c r="AC163" s="54"/>
      <c r="AD163" s="54"/>
      <c r="AE163" s="57"/>
      <c r="AF163" s="318"/>
    </row>
    <row r="164" spans="1:32" s="56" customFormat="1" ht="12" customHeight="1" hidden="1">
      <c r="A164" s="52"/>
      <c r="B164" s="53"/>
      <c r="C164" s="53"/>
      <c r="D164" s="53"/>
      <c r="E164" s="189">
        <v>44</v>
      </c>
      <c r="F164" s="78" t="s">
        <v>479</v>
      </c>
      <c r="G164" s="251">
        <v>293</v>
      </c>
      <c r="H164" s="334" t="s">
        <v>30</v>
      </c>
      <c r="I164" s="339" t="s">
        <v>266</v>
      </c>
      <c r="J164" s="339" t="s">
        <v>124</v>
      </c>
      <c r="K164" s="159" t="s">
        <v>452</v>
      </c>
      <c r="L164" s="330" t="s">
        <v>407</v>
      </c>
      <c r="M164" s="58">
        <f t="shared" si="24"/>
        <v>44</v>
      </c>
      <c r="N164" s="100">
        <v>38353</v>
      </c>
      <c r="O164" s="100">
        <v>43100</v>
      </c>
      <c r="P164" s="147" t="s">
        <v>61</v>
      </c>
      <c r="Q164" s="52"/>
      <c r="R164" s="58"/>
      <c r="Y164" s="130"/>
      <c r="Z164" s="54"/>
      <c r="AA164" s="54"/>
      <c r="AB164" s="54"/>
      <c r="AC164" s="54"/>
      <c r="AD164" s="54"/>
      <c r="AE164" s="54"/>
      <c r="AF164" s="319"/>
    </row>
    <row r="165" spans="1:32" s="56" customFormat="1" ht="12" customHeight="1" hidden="1">
      <c r="A165" s="52"/>
      <c r="B165" s="53"/>
      <c r="C165" s="53"/>
      <c r="D165" s="53"/>
      <c r="E165" s="52">
        <v>45</v>
      </c>
      <c r="F165" s="334" t="s">
        <v>135</v>
      </c>
      <c r="G165" s="335">
        <v>113</v>
      </c>
      <c r="H165" s="334" t="s">
        <v>35</v>
      </c>
      <c r="I165" s="336" t="s">
        <v>238</v>
      </c>
      <c r="J165" s="336" t="s">
        <v>220</v>
      </c>
      <c r="K165" s="159" t="s">
        <v>452</v>
      </c>
      <c r="L165" s="330" t="s">
        <v>408</v>
      </c>
      <c r="M165" s="58">
        <f t="shared" si="24"/>
        <v>45</v>
      </c>
      <c r="N165" s="100">
        <v>37622</v>
      </c>
      <c r="O165" s="100">
        <v>43100</v>
      </c>
      <c r="P165" s="147" t="s">
        <v>62</v>
      </c>
      <c r="Q165" s="52"/>
      <c r="R165" s="58"/>
      <c r="Y165" s="130"/>
      <c r="Z165" s="57"/>
      <c r="AA165" s="54"/>
      <c r="AB165" s="54"/>
      <c r="AC165" s="54"/>
      <c r="AD165" s="54"/>
      <c r="AE165" s="54"/>
      <c r="AF165" s="319"/>
    </row>
    <row r="166" spans="1:32" s="56" customFormat="1" ht="12" customHeight="1" hidden="1">
      <c r="A166" s="52"/>
      <c r="B166" s="53"/>
      <c r="C166" s="53"/>
      <c r="D166" s="53"/>
      <c r="E166" s="189">
        <v>46</v>
      </c>
      <c r="F166" s="334" t="s">
        <v>219</v>
      </c>
      <c r="G166" s="335">
        <v>158</v>
      </c>
      <c r="H166" s="334" t="s">
        <v>30</v>
      </c>
      <c r="I166" s="336" t="s">
        <v>270</v>
      </c>
      <c r="J166" s="196" t="s">
        <v>124</v>
      </c>
      <c r="K166" s="159" t="s">
        <v>452</v>
      </c>
      <c r="L166" s="330" t="s">
        <v>409</v>
      </c>
      <c r="M166" s="58">
        <f t="shared" si="24"/>
        <v>46</v>
      </c>
      <c r="N166" s="100">
        <v>36892</v>
      </c>
      <c r="O166" s="100">
        <v>43100</v>
      </c>
      <c r="P166" s="147" t="s">
        <v>63</v>
      </c>
      <c r="Q166" s="52"/>
      <c r="R166" s="58"/>
      <c r="Y166" s="130"/>
      <c r="Z166" s="54"/>
      <c r="AA166" s="54"/>
      <c r="AB166" s="54"/>
      <c r="AC166" s="54"/>
      <c r="AD166" s="54"/>
      <c r="AE166" s="54"/>
      <c r="AF166" s="319"/>
    </row>
    <row r="167" spans="1:32" s="56" customFormat="1" ht="12" customHeight="1" hidden="1">
      <c r="A167" s="52"/>
      <c r="B167" s="53"/>
      <c r="C167" s="53"/>
      <c r="D167" s="53"/>
      <c r="E167" s="52">
        <v>47</v>
      </c>
      <c r="F167" s="334" t="s">
        <v>356</v>
      </c>
      <c r="G167" s="328">
        <v>241</v>
      </c>
      <c r="H167" s="334" t="s">
        <v>31</v>
      </c>
      <c r="I167" s="336" t="s">
        <v>247</v>
      </c>
      <c r="J167" s="196" t="s">
        <v>91</v>
      </c>
      <c r="K167" s="159" t="s">
        <v>452</v>
      </c>
      <c r="L167" s="330" t="s">
        <v>410</v>
      </c>
      <c r="M167" s="58">
        <f t="shared" si="24"/>
        <v>47</v>
      </c>
      <c r="N167" s="100">
        <v>36161</v>
      </c>
      <c r="O167" s="100">
        <v>43100</v>
      </c>
      <c r="P167" s="147" t="s">
        <v>64</v>
      </c>
      <c r="Q167" s="52"/>
      <c r="R167" s="58"/>
      <c r="Y167" s="130"/>
      <c r="Z167" s="54"/>
      <c r="AA167" s="54"/>
      <c r="AB167" s="54"/>
      <c r="AC167" s="54"/>
      <c r="AD167" s="54"/>
      <c r="AE167" s="54"/>
      <c r="AF167" s="319"/>
    </row>
    <row r="168" spans="1:32" s="56" customFormat="1" ht="12" customHeight="1" hidden="1">
      <c r="A168" s="52"/>
      <c r="B168" s="53"/>
      <c r="C168" s="53"/>
      <c r="D168" s="53"/>
      <c r="E168" s="189">
        <v>48</v>
      </c>
      <c r="F168" s="334" t="s">
        <v>66</v>
      </c>
      <c r="G168" s="401">
        <v>175</v>
      </c>
      <c r="H168" s="334" t="s">
        <v>33</v>
      </c>
      <c r="I168" s="336" t="s">
        <v>221</v>
      </c>
      <c r="J168" s="196" t="s">
        <v>279</v>
      </c>
      <c r="K168" s="159" t="s">
        <v>452</v>
      </c>
      <c r="L168" s="330" t="s">
        <v>411</v>
      </c>
      <c r="M168" s="58">
        <f t="shared" si="24"/>
        <v>48</v>
      </c>
      <c r="N168" s="100">
        <v>35431</v>
      </c>
      <c r="O168" s="100">
        <v>43100</v>
      </c>
      <c r="P168" s="147" t="s">
        <v>60</v>
      </c>
      <c r="Q168" s="52"/>
      <c r="R168" s="58"/>
      <c r="Y168" s="130"/>
      <c r="Z168" s="54"/>
      <c r="AA168" s="54"/>
      <c r="AB168" s="54"/>
      <c r="AC168" s="54"/>
      <c r="AD168" s="54"/>
      <c r="AE168" s="54"/>
      <c r="AF168" s="319"/>
    </row>
    <row r="169" spans="1:32" s="56" customFormat="1" ht="12" customHeight="1" hidden="1">
      <c r="A169" s="52"/>
      <c r="B169" s="53"/>
      <c r="C169" s="53"/>
      <c r="D169" s="53"/>
      <c r="E169" s="52">
        <v>49</v>
      </c>
      <c r="F169" s="334" t="s">
        <v>67</v>
      </c>
      <c r="G169" s="401">
        <v>174</v>
      </c>
      <c r="H169" s="334" t="s">
        <v>31</v>
      </c>
      <c r="I169" s="336" t="s">
        <v>267</v>
      </c>
      <c r="J169" s="196" t="s">
        <v>91</v>
      </c>
      <c r="K169" s="159" t="s">
        <v>452</v>
      </c>
      <c r="L169" s="330" t="s">
        <v>384</v>
      </c>
      <c r="M169" s="58">
        <f t="shared" si="24"/>
        <v>49</v>
      </c>
      <c r="N169" s="100">
        <v>35431</v>
      </c>
      <c r="O169" s="100">
        <v>43100</v>
      </c>
      <c r="P169" s="147" t="s">
        <v>60</v>
      </c>
      <c r="Q169" s="52"/>
      <c r="R169" s="58"/>
      <c r="Y169" s="130"/>
      <c r="Z169" s="54"/>
      <c r="AA169" s="54"/>
      <c r="AB169" s="54"/>
      <c r="AC169" s="54"/>
      <c r="AD169" s="54"/>
      <c r="AE169" s="54"/>
      <c r="AF169" s="319"/>
    </row>
    <row r="170" spans="1:32" s="56" customFormat="1" ht="12" customHeight="1" hidden="1">
      <c r="A170" s="52"/>
      <c r="B170" s="53"/>
      <c r="C170" s="53"/>
      <c r="D170" s="53"/>
      <c r="E170" s="189">
        <v>50</v>
      </c>
      <c r="F170" s="334" t="s">
        <v>480</v>
      </c>
      <c r="G170" s="251">
        <v>287</v>
      </c>
      <c r="H170" s="334" t="s">
        <v>33</v>
      </c>
      <c r="I170" s="336" t="s">
        <v>221</v>
      </c>
      <c r="J170" s="196" t="s">
        <v>279</v>
      </c>
      <c r="K170" s="159" t="s">
        <v>452</v>
      </c>
      <c r="L170" s="288" t="s">
        <v>344</v>
      </c>
      <c r="M170" s="58">
        <f t="shared" si="24"/>
        <v>50</v>
      </c>
      <c r="N170" s="100">
        <v>35431</v>
      </c>
      <c r="O170" s="100">
        <v>43100</v>
      </c>
      <c r="P170" s="147" t="s">
        <v>60</v>
      </c>
      <c r="Q170" s="52"/>
      <c r="R170" s="58"/>
      <c r="Y170" s="130"/>
      <c r="Z170" s="54"/>
      <c r="AA170" s="54"/>
      <c r="AB170" s="54"/>
      <c r="AC170" s="54"/>
      <c r="AD170" s="54"/>
      <c r="AE170" s="54"/>
      <c r="AF170" s="319"/>
    </row>
    <row r="171" spans="1:32" s="56" customFormat="1" ht="12" customHeight="1" hidden="1">
      <c r="A171" s="52"/>
      <c r="B171" s="53"/>
      <c r="C171" s="53"/>
      <c r="D171" s="53"/>
      <c r="E171" s="52">
        <v>51</v>
      </c>
      <c r="F171" s="334" t="s">
        <v>481</v>
      </c>
      <c r="G171" s="251">
        <v>283</v>
      </c>
      <c r="H171" s="334" t="s">
        <v>35</v>
      </c>
      <c r="I171" s="336" t="s">
        <v>271</v>
      </c>
      <c r="J171" s="196" t="s">
        <v>220</v>
      </c>
      <c r="K171" s="160" t="s">
        <v>452</v>
      </c>
      <c r="L171" s="328" t="s">
        <v>372</v>
      </c>
      <c r="M171" s="161">
        <f t="shared" si="24"/>
        <v>51</v>
      </c>
      <c r="N171" s="100">
        <v>35431</v>
      </c>
      <c r="O171" s="148">
        <v>43100</v>
      </c>
      <c r="P171" s="162" t="s">
        <v>60</v>
      </c>
      <c r="Q171" s="52"/>
      <c r="R171" s="58"/>
      <c r="Y171" s="130"/>
      <c r="Z171" s="54"/>
      <c r="AA171" s="54"/>
      <c r="AB171" s="54"/>
      <c r="AC171" s="54"/>
      <c r="AD171" s="54"/>
      <c r="AE171" s="54"/>
      <c r="AF171" s="319"/>
    </row>
    <row r="172" spans="1:32" s="56" customFormat="1" ht="12" customHeight="1" hidden="1">
      <c r="A172" s="52"/>
      <c r="B172" s="79"/>
      <c r="C172" s="53"/>
      <c r="D172" s="53"/>
      <c r="E172" s="189">
        <v>52</v>
      </c>
      <c r="F172" s="334" t="s">
        <v>138</v>
      </c>
      <c r="G172" s="335">
        <v>11</v>
      </c>
      <c r="H172" s="334" t="s">
        <v>37</v>
      </c>
      <c r="I172" s="336" t="s">
        <v>239</v>
      </c>
      <c r="J172" s="196" t="s">
        <v>202</v>
      </c>
      <c r="K172" s="301" t="s">
        <v>452</v>
      </c>
      <c r="L172" s="328" t="s">
        <v>441</v>
      </c>
      <c r="M172" s="58">
        <f t="shared" si="24"/>
        <v>52</v>
      </c>
      <c r="N172" s="100">
        <v>35431</v>
      </c>
      <c r="O172" s="100">
        <v>43100</v>
      </c>
      <c r="P172" s="147" t="s">
        <v>60</v>
      </c>
      <c r="Q172" s="52"/>
      <c r="R172" s="58"/>
      <c r="Y172" s="130"/>
      <c r="Z172" s="54"/>
      <c r="AA172" s="54"/>
      <c r="AB172" s="54"/>
      <c r="AC172" s="54"/>
      <c r="AD172" s="54"/>
      <c r="AE172" s="54"/>
      <c r="AF172" s="319"/>
    </row>
    <row r="173" spans="1:32" s="56" customFormat="1" ht="12" customHeight="1" hidden="1">
      <c r="A173" s="52"/>
      <c r="B173" s="79"/>
      <c r="C173" s="80"/>
      <c r="D173" s="136"/>
      <c r="E173" s="52">
        <v>53</v>
      </c>
      <c r="F173" s="334" t="s">
        <v>184</v>
      </c>
      <c r="G173" s="335">
        <v>133</v>
      </c>
      <c r="H173" s="334" t="s">
        <v>34</v>
      </c>
      <c r="I173" s="336" t="s">
        <v>234</v>
      </c>
      <c r="J173" s="196" t="s">
        <v>169</v>
      </c>
      <c r="K173" s="301" t="s">
        <v>452</v>
      </c>
      <c r="L173" s="328" t="s">
        <v>442</v>
      </c>
      <c r="M173" s="58">
        <f t="shared" si="24"/>
        <v>53</v>
      </c>
      <c r="N173" s="100">
        <v>36161</v>
      </c>
      <c r="O173" s="100">
        <v>43100</v>
      </c>
      <c r="P173" s="147" t="s">
        <v>60</v>
      </c>
      <c r="Q173" s="52"/>
      <c r="R173" s="58"/>
      <c r="Y173" s="130"/>
      <c r="Z173" s="54"/>
      <c r="AA173" s="54"/>
      <c r="AB173" s="54"/>
      <c r="AC173" s="54"/>
      <c r="AD173" s="54"/>
      <c r="AE173" s="54"/>
      <c r="AF173" s="319"/>
    </row>
    <row r="174" spans="1:32" s="56" customFormat="1" ht="12" customHeight="1" hidden="1">
      <c r="A174" s="52"/>
      <c r="B174" s="79"/>
      <c r="C174" s="79"/>
      <c r="D174" s="53"/>
      <c r="E174" s="189">
        <v>54</v>
      </c>
      <c r="F174" s="334" t="s">
        <v>240</v>
      </c>
      <c r="G174" s="335">
        <v>21</v>
      </c>
      <c r="H174" s="334" t="s">
        <v>37</v>
      </c>
      <c r="I174" s="336" t="s">
        <v>241</v>
      </c>
      <c r="J174" s="336" t="s">
        <v>202</v>
      </c>
      <c r="K174" s="352" t="s">
        <v>452</v>
      </c>
      <c r="L174" s="328" t="s">
        <v>443</v>
      </c>
      <c r="M174" s="58">
        <f t="shared" si="24"/>
        <v>54</v>
      </c>
      <c r="N174" s="100">
        <v>36892</v>
      </c>
      <c r="O174" s="100">
        <v>43100</v>
      </c>
      <c r="P174" s="147" t="s">
        <v>60</v>
      </c>
      <c r="Q174" s="52"/>
      <c r="R174" s="58"/>
      <c r="Y174" s="130"/>
      <c r="Z174" s="54"/>
      <c r="AA174" s="54"/>
      <c r="AB174" s="54"/>
      <c r="AC174" s="54"/>
      <c r="AD174" s="54"/>
      <c r="AE174" s="54"/>
      <c r="AF174" s="319"/>
    </row>
    <row r="175" spans="1:32" s="56" customFormat="1" ht="12" customHeight="1" hidden="1">
      <c r="A175" s="52"/>
      <c r="B175" s="79"/>
      <c r="C175" s="79"/>
      <c r="D175" s="53"/>
      <c r="E175" s="52">
        <v>55</v>
      </c>
      <c r="F175" s="334" t="s">
        <v>284</v>
      </c>
      <c r="G175" s="335">
        <v>22</v>
      </c>
      <c r="H175" s="334" t="s">
        <v>34</v>
      </c>
      <c r="I175" s="336" t="s">
        <v>234</v>
      </c>
      <c r="J175" s="336" t="s">
        <v>169</v>
      </c>
      <c r="K175" s="352" t="s">
        <v>452</v>
      </c>
      <c r="L175" s="328" t="s">
        <v>412</v>
      </c>
      <c r="M175" s="58">
        <f t="shared" si="24"/>
        <v>55</v>
      </c>
      <c r="N175" s="100">
        <v>35431</v>
      </c>
      <c r="O175" s="100">
        <v>43100</v>
      </c>
      <c r="P175" s="147" t="s">
        <v>64</v>
      </c>
      <c r="Q175" s="52"/>
      <c r="R175" s="58"/>
      <c r="Y175" s="130"/>
      <c r="Z175" s="54"/>
      <c r="AA175" s="54"/>
      <c r="AB175" s="54"/>
      <c r="AC175" s="54"/>
      <c r="AD175" s="54"/>
      <c r="AE175" s="54"/>
      <c r="AF175" s="319"/>
    </row>
    <row r="176" spans="1:32" s="56" customFormat="1" ht="12" customHeight="1" hidden="1">
      <c r="A176" s="52"/>
      <c r="B176" s="79"/>
      <c r="C176" s="79"/>
      <c r="D176" s="53"/>
      <c r="E176" s="189">
        <v>56</v>
      </c>
      <c r="F176" s="334" t="s">
        <v>161</v>
      </c>
      <c r="G176" s="335">
        <v>23</v>
      </c>
      <c r="H176" s="334" t="s">
        <v>38</v>
      </c>
      <c r="I176" s="336" t="s">
        <v>242</v>
      </c>
      <c r="J176" s="336" t="s">
        <v>201</v>
      </c>
      <c r="K176" s="352" t="s">
        <v>452</v>
      </c>
      <c r="L176" s="328" t="s">
        <v>413</v>
      </c>
      <c r="M176" s="58">
        <f t="shared" si="24"/>
        <v>56</v>
      </c>
      <c r="N176" s="100">
        <v>35431</v>
      </c>
      <c r="O176" s="100">
        <v>43100</v>
      </c>
      <c r="P176" s="147" t="s">
        <v>60</v>
      </c>
      <c r="Q176" s="52"/>
      <c r="R176" s="58"/>
      <c r="Y176" s="130"/>
      <c r="Z176" s="54"/>
      <c r="AA176" s="54"/>
      <c r="AB176" s="54"/>
      <c r="AC176" s="54"/>
      <c r="AD176" s="54"/>
      <c r="AE176" s="54"/>
      <c r="AF176" s="319"/>
    </row>
    <row r="177" spans="1:32" s="56" customFormat="1" ht="12" customHeight="1" hidden="1">
      <c r="A177" s="52"/>
      <c r="B177" s="79"/>
      <c r="C177" s="79"/>
      <c r="D177" s="53"/>
      <c r="E177" s="52">
        <v>57</v>
      </c>
      <c r="F177" s="337" t="s">
        <v>136</v>
      </c>
      <c r="G177" s="335">
        <v>24</v>
      </c>
      <c r="H177" s="334" t="s">
        <v>39</v>
      </c>
      <c r="I177" s="336" t="s">
        <v>243</v>
      </c>
      <c r="J177" s="336" t="s">
        <v>143</v>
      </c>
      <c r="K177" s="352" t="s">
        <v>452</v>
      </c>
      <c r="L177" s="328" t="s">
        <v>414</v>
      </c>
      <c r="M177" s="58">
        <f t="shared" si="24"/>
        <v>57</v>
      </c>
      <c r="N177" s="100">
        <v>36161</v>
      </c>
      <c r="O177" s="100">
        <v>43100</v>
      </c>
      <c r="P177" s="147" t="s">
        <v>60</v>
      </c>
      <c r="Q177" s="52"/>
      <c r="R177" s="58"/>
      <c r="Y177" s="130"/>
      <c r="Z177" s="54"/>
      <c r="AA177" s="54"/>
      <c r="AB177" s="54"/>
      <c r="AC177" s="54"/>
      <c r="AD177" s="54"/>
      <c r="AE177" s="54"/>
      <c r="AF177" s="319"/>
    </row>
    <row r="178" spans="1:32" s="56" customFormat="1" ht="12" customHeight="1" hidden="1">
      <c r="A178" s="52"/>
      <c r="B178" s="79"/>
      <c r="C178" s="79"/>
      <c r="D178" s="53"/>
      <c r="E178" s="189">
        <v>58</v>
      </c>
      <c r="F178" s="257" t="s">
        <v>126</v>
      </c>
      <c r="G178" s="335">
        <v>160</v>
      </c>
      <c r="H178" s="334" t="s">
        <v>31</v>
      </c>
      <c r="I178" s="336" t="s">
        <v>249</v>
      </c>
      <c r="J178" s="336" t="s">
        <v>91</v>
      </c>
      <c r="K178" s="301" t="s">
        <v>452</v>
      </c>
      <c r="L178" s="328" t="s">
        <v>444</v>
      </c>
      <c r="M178" s="58">
        <f t="shared" si="24"/>
        <v>58</v>
      </c>
      <c r="N178" s="100">
        <v>36892</v>
      </c>
      <c r="O178" s="100">
        <v>43100</v>
      </c>
      <c r="P178" s="147" t="s">
        <v>60</v>
      </c>
      <c r="Q178" s="52"/>
      <c r="R178" s="58"/>
      <c r="Y178" s="130"/>
      <c r="Z178" s="54"/>
      <c r="AA178" s="54"/>
      <c r="AB178" s="54"/>
      <c r="AC178" s="54"/>
      <c r="AD178" s="54"/>
      <c r="AE178" s="54"/>
      <c r="AF178" s="319"/>
    </row>
    <row r="179" spans="1:32" s="56" customFormat="1" ht="12" customHeight="1" hidden="1">
      <c r="A179" s="52"/>
      <c r="B179" s="79"/>
      <c r="C179" s="79"/>
      <c r="D179" s="53"/>
      <c r="E179" s="52">
        <v>59</v>
      </c>
      <c r="F179" s="337" t="s">
        <v>290</v>
      </c>
      <c r="G179" s="335">
        <v>25</v>
      </c>
      <c r="H179" s="334" t="s">
        <v>30</v>
      </c>
      <c r="I179" s="336" t="s">
        <v>270</v>
      </c>
      <c r="J179" s="336" t="s">
        <v>124</v>
      </c>
      <c r="K179" s="301" t="s">
        <v>452</v>
      </c>
      <c r="M179" s="58">
        <f t="shared" si="24"/>
        <v>59</v>
      </c>
      <c r="N179" s="100">
        <v>37622</v>
      </c>
      <c r="O179" s="100">
        <v>43100</v>
      </c>
      <c r="P179" s="162" t="s">
        <v>64</v>
      </c>
      <c r="Q179" s="52"/>
      <c r="R179" s="58"/>
      <c r="Y179" s="130"/>
      <c r="Z179" s="54"/>
      <c r="AA179" s="54"/>
      <c r="AB179" s="54"/>
      <c r="AC179" s="54"/>
      <c r="AD179" s="54"/>
      <c r="AE179" s="54"/>
      <c r="AF179" s="319"/>
    </row>
    <row r="180" spans="1:32" s="56" customFormat="1" ht="12" customHeight="1" hidden="1">
      <c r="A180" s="52"/>
      <c r="B180" s="79"/>
      <c r="C180" s="79"/>
      <c r="D180" s="53"/>
      <c r="E180" s="189">
        <v>60</v>
      </c>
      <c r="F180" s="342" t="s">
        <v>137</v>
      </c>
      <c r="G180" s="335">
        <v>129</v>
      </c>
      <c r="H180" s="334" t="s">
        <v>32</v>
      </c>
      <c r="I180" s="336" t="s">
        <v>268</v>
      </c>
      <c r="J180" s="336" t="s">
        <v>277</v>
      </c>
      <c r="K180" s="353" t="s">
        <v>451</v>
      </c>
      <c r="L180" s="181" t="s">
        <v>76</v>
      </c>
      <c r="M180" s="226">
        <f t="shared" si="24"/>
        <v>60</v>
      </c>
      <c r="N180" s="199">
        <v>1</v>
      </c>
      <c r="O180" s="199">
        <v>43100</v>
      </c>
      <c r="P180" s="183" t="s">
        <v>198</v>
      </c>
      <c r="Q180" s="52"/>
      <c r="R180" s="58"/>
      <c r="Y180" s="130"/>
      <c r="Z180" s="54"/>
      <c r="AA180" s="54"/>
      <c r="AB180" s="54"/>
      <c r="AC180" s="54"/>
      <c r="AD180" s="54"/>
      <c r="AE180" s="54"/>
      <c r="AF180" s="319"/>
    </row>
    <row r="181" spans="1:32" s="56" customFormat="1" ht="12" customHeight="1" hidden="1">
      <c r="A181" s="52"/>
      <c r="B181" s="79"/>
      <c r="C181" s="79"/>
      <c r="D181" s="53"/>
      <c r="E181" s="52">
        <v>61</v>
      </c>
      <c r="F181" s="334" t="s">
        <v>160</v>
      </c>
      <c r="G181" s="335">
        <v>105</v>
      </c>
      <c r="H181" s="334" t="s">
        <v>40</v>
      </c>
      <c r="I181" s="336" t="s">
        <v>232</v>
      </c>
      <c r="J181" s="336" t="s">
        <v>233</v>
      </c>
      <c r="K181" s="182" t="s">
        <v>167</v>
      </c>
      <c r="L181" s="181" t="s">
        <v>77</v>
      </c>
      <c r="M181" s="226">
        <f t="shared" si="24"/>
        <v>61</v>
      </c>
      <c r="N181" s="199">
        <v>1</v>
      </c>
      <c r="O181" s="199">
        <v>43100</v>
      </c>
      <c r="P181" s="183" t="s">
        <v>198</v>
      </c>
      <c r="Q181" s="52"/>
      <c r="R181" s="58"/>
      <c r="Y181" s="130"/>
      <c r="Z181" s="54"/>
      <c r="AA181" s="54"/>
      <c r="AB181" s="54"/>
      <c r="AC181" s="54"/>
      <c r="AD181" s="54"/>
      <c r="AE181" s="54"/>
      <c r="AF181" s="319"/>
    </row>
    <row r="182" spans="1:32" s="56" customFormat="1" ht="12" customHeight="1" hidden="1">
      <c r="A182" s="52"/>
      <c r="B182" s="79"/>
      <c r="C182" s="79"/>
      <c r="D182" s="53"/>
      <c r="E182" s="189">
        <v>62</v>
      </c>
      <c r="F182" s="334" t="s">
        <v>131</v>
      </c>
      <c r="G182" s="335">
        <v>26</v>
      </c>
      <c r="H182" s="334" t="s">
        <v>31</v>
      </c>
      <c r="I182" s="336" t="s">
        <v>244</v>
      </c>
      <c r="J182" s="336" t="s">
        <v>91</v>
      </c>
      <c r="K182" s="300" t="s">
        <v>456</v>
      </c>
      <c r="L182" s="181" t="s">
        <v>76</v>
      </c>
      <c r="M182" s="226">
        <f t="shared" si="24"/>
        <v>62</v>
      </c>
      <c r="N182" s="199">
        <v>1</v>
      </c>
      <c r="O182" s="199">
        <v>43100</v>
      </c>
      <c r="P182" s="183" t="s">
        <v>198</v>
      </c>
      <c r="Q182" s="52"/>
      <c r="R182" s="58"/>
      <c r="Y182" s="130"/>
      <c r="Z182" s="54"/>
      <c r="AA182" s="54"/>
      <c r="AB182" s="54"/>
      <c r="AC182" s="54"/>
      <c r="AD182" s="54"/>
      <c r="AE182" s="54"/>
      <c r="AF182" s="319"/>
    </row>
    <row r="183" spans="1:32" s="56" customFormat="1" ht="12" customHeight="1" hidden="1">
      <c r="A183" s="52"/>
      <c r="B183" s="79"/>
      <c r="C183" s="79"/>
      <c r="D183" s="53"/>
      <c r="E183" s="52">
        <v>63</v>
      </c>
      <c r="F183" s="334" t="s">
        <v>245</v>
      </c>
      <c r="G183" s="335">
        <v>134</v>
      </c>
      <c r="H183" s="334" t="s">
        <v>36</v>
      </c>
      <c r="I183" s="336" t="s">
        <v>246</v>
      </c>
      <c r="J183" s="196" t="s">
        <v>133</v>
      </c>
      <c r="K183" s="300" t="s">
        <v>456</v>
      </c>
      <c r="L183" s="181" t="s">
        <v>76</v>
      </c>
      <c r="M183" s="226">
        <f t="shared" si="24"/>
        <v>63</v>
      </c>
      <c r="N183" s="199">
        <v>1</v>
      </c>
      <c r="O183" s="199">
        <v>43100</v>
      </c>
      <c r="P183" s="183" t="s">
        <v>198</v>
      </c>
      <c r="Q183" s="52"/>
      <c r="R183" s="58"/>
      <c r="Y183" s="130"/>
      <c r="Z183" s="54"/>
      <c r="AA183" s="54"/>
      <c r="AB183" s="54"/>
      <c r="AC183" s="54"/>
      <c r="AD183" s="54"/>
      <c r="AE183" s="54"/>
      <c r="AF183" s="319"/>
    </row>
    <row r="184" spans="1:32" s="56" customFormat="1" ht="12" customHeight="1" hidden="1">
      <c r="A184" s="52"/>
      <c r="B184" s="79"/>
      <c r="C184" s="53"/>
      <c r="D184" s="53"/>
      <c r="E184" s="189">
        <v>64</v>
      </c>
      <c r="F184" s="334" t="s">
        <v>357</v>
      </c>
      <c r="G184" s="328">
        <v>252</v>
      </c>
      <c r="H184" s="340" t="s">
        <v>35</v>
      </c>
      <c r="I184" s="336" t="s">
        <v>248</v>
      </c>
      <c r="J184" s="196" t="s">
        <v>220</v>
      </c>
      <c r="K184" s="300" t="s">
        <v>457</v>
      </c>
      <c r="L184" s="181" t="s">
        <v>77</v>
      </c>
      <c r="M184" s="226">
        <f t="shared" si="24"/>
        <v>64</v>
      </c>
      <c r="N184" s="199">
        <v>1</v>
      </c>
      <c r="O184" s="199">
        <v>43100</v>
      </c>
      <c r="P184" s="183" t="s">
        <v>198</v>
      </c>
      <c r="Q184" s="52"/>
      <c r="R184" s="58"/>
      <c r="Y184" s="130"/>
      <c r="Z184" s="54"/>
      <c r="AA184" s="54"/>
      <c r="AB184" s="54"/>
      <c r="AC184" s="54"/>
      <c r="AD184" s="54"/>
      <c r="AE184" s="54"/>
      <c r="AF184" s="319"/>
    </row>
    <row r="185" spans="1:32" s="56" customFormat="1" ht="12" customHeight="1" hidden="1">
      <c r="A185" s="52"/>
      <c r="B185" s="79"/>
      <c r="C185" s="53"/>
      <c r="D185" s="53"/>
      <c r="E185" s="52">
        <v>65</v>
      </c>
      <c r="F185" s="257" t="s">
        <v>440</v>
      </c>
      <c r="G185" s="251">
        <v>28</v>
      </c>
      <c r="H185" s="257" t="s">
        <v>31</v>
      </c>
      <c r="I185" s="336" t="s">
        <v>247</v>
      </c>
      <c r="J185" s="336" t="s">
        <v>91</v>
      </c>
      <c r="K185" s="300" t="s">
        <v>457</v>
      </c>
      <c r="L185" s="181" t="s">
        <v>77</v>
      </c>
      <c r="M185" s="226">
        <f t="shared" si="24"/>
        <v>65</v>
      </c>
      <c r="N185" s="199">
        <v>1</v>
      </c>
      <c r="O185" s="199">
        <v>43100</v>
      </c>
      <c r="P185" s="183" t="s">
        <v>198</v>
      </c>
      <c r="Q185" s="52"/>
      <c r="R185" s="58"/>
      <c r="Y185" s="130"/>
      <c r="Z185" s="54"/>
      <c r="AA185" s="54"/>
      <c r="AB185" s="54"/>
      <c r="AC185" s="54"/>
      <c r="AD185" s="54"/>
      <c r="AE185" s="54"/>
      <c r="AF185" s="319"/>
    </row>
    <row r="186" spans="1:32" s="56" customFormat="1" ht="12" customHeight="1" hidden="1">
      <c r="A186" s="52"/>
      <c r="B186" s="79"/>
      <c r="C186" s="53"/>
      <c r="D186" s="53"/>
      <c r="E186" s="189">
        <v>66</v>
      </c>
      <c r="F186" s="334" t="s">
        <v>436</v>
      </c>
      <c r="G186" s="328">
        <v>254</v>
      </c>
      <c r="H186" s="334" t="s">
        <v>330</v>
      </c>
      <c r="I186" s="336" t="s">
        <v>230</v>
      </c>
      <c r="J186" s="196" t="s">
        <v>145</v>
      </c>
      <c r="K186" s="300" t="s">
        <v>351</v>
      </c>
      <c r="L186" s="181" t="s">
        <v>77</v>
      </c>
      <c r="M186" s="226">
        <f t="shared" si="24"/>
        <v>66</v>
      </c>
      <c r="N186" s="199">
        <v>1</v>
      </c>
      <c r="O186" s="199">
        <v>43100</v>
      </c>
      <c r="P186" s="183" t="s">
        <v>198</v>
      </c>
      <c r="Q186" s="52"/>
      <c r="R186" s="58"/>
      <c r="Y186" s="130"/>
      <c r="Z186" s="54"/>
      <c r="AA186" s="54"/>
      <c r="AB186" s="54"/>
      <c r="AC186" s="54"/>
      <c r="AD186" s="54"/>
      <c r="AE186" s="54"/>
      <c r="AF186" s="319"/>
    </row>
    <row r="187" spans="1:32" s="56" customFormat="1" ht="12" customHeight="1" hidden="1">
      <c r="A187" s="52"/>
      <c r="B187" s="79"/>
      <c r="C187" s="53"/>
      <c r="D187" s="53"/>
      <c r="E187" s="52">
        <v>67</v>
      </c>
      <c r="F187" s="334" t="s">
        <v>291</v>
      </c>
      <c r="G187" s="335">
        <v>30</v>
      </c>
      <c r="H187" s="334" t="s">
        <v>30</v>
      </c>
      <c r="I187" s="336" t="s">
        <v>229</v>
      </c>
      <c r="J187" s="196" t="s">
        <v>124</v>
      </c>
      <c r="K187" s="200"/>
      <c r="L187" s="181"/>
      <c r="M187" s="226">
        <f t="shared" si="24"/>
        <v>67</v>
      </c>
      <c r="N187" s="199">
        <v>1</v>
      </c>
      <c r="O187" s="199">
        <v>43100</v>
      </c>
      <c r="P187" s="183" t="s">
        <v>198</v>
      </c>
      <c r="Q187" s="52"/>
      <c r="R187" s="58"/>
      <c r="Y187" s="130"/>
      <c r="Z187" s="54"/>
      <c r="AA187" s="63"/>
      <c r="AB187" s="63"/>
      <c r="AC187" s="63"/>
      <c r="AD187" s="63"/>
      <c r="AE187" s="54"/>
      <c r="AF187" s="319"/>
    </row>
    <row r="188" spans="1:32" s="56" customFormat="1" ht="12" customHeight="1" hidden="1">
      <c r="A188" s="52"/>
      <c r="B188" s="79"/>
      <c r="C188" s="53"/>
      <c r="D188" s="53"/>
      <c r="E188" s="189">
        <v>68</v>
      </c>
      <c r="F188" s="257" t="s">
        <v>162</v>
      </c>
      <c r="G188" s="335">
        <v>31</v>
      </c>
      <c r="H188" s="257" t="s">
        <v>35</v>
      </c>
      <c r="I188" s="336" t="s">
        <v>248</v>
      </c>
      <c r="J188" s="336" t="s">
        <v>220</v>
      </c>
      <c r="M188" s="226">
        <f t="shared" si="24"/>
        <v>68</v>
      </c>
      <c r="N188" s="199">
        <v>1</v>
      </c>
      <c r="O188" s="199">
        <v>43100</v>
      </c>
      <c r="P188" s="183" t="s">
        <v>198</v>
      </c>
      <c r="Q188" s="52"/>
      <c r="R188" s="58"/>
      <c r="Y188" s="130"/>
      <c r="Z188" s="54"/>
      <c r="AA188" s="54"/>
      <c r="AB188" s="54"/>
      <c r="AC188" s="54"/>
      <c r="AD188" s="54"/>
      <c r="AE188" s="63"/>
      <c r="AF188" s="320"/>
    </row>
    <row r="189" spans="1:32" s="56" customFormat="1" ht="12" customHeight="1" hidden="1">
      <c r="A189" s="52"/>
      <c r="B189" s="79"/>
      <c r="C189" s="53"/>
      <c r="D189" s="53"/>
      <c r="E189" s="52">
        <v>69</v>
      </c>
      <c r="F189" s="337" t="s">
        <v>187</v>
      </c>
      <c r="G189" s="335">
        <v>136</v>
      </c>
      <c r="H189" s="334" t="s">
        <v>32</v>
      </c>
      <c r="I189" s="336" t="s">
        <v>268</v>
      </c>
      <c r="J189" s="196" t="s">
        <v>277</v>
      </c>
      <c r="K189" s="59"/>
      <c r="L189" s="223"/>
      <c r="M189" s="111"/>
      <c r="N189" s="62"/>
      <c r="O189" s="61"/>
      <c r="P189" s="61"/>
      <c r="Q189" s="52"/>
      <c r="R189" s="58"/>
      <c r="Y189" s="130"/>
      <c r="Z189" s="54"/>
      <c r="AA189" s="54"/>
      <c r="AB189" s="54"/>
      <c r="AC189" s="54"/>
      <c r="AD189" s="54"/>
      <c r="AE189" s="54"/>
      <c r="AF189" s="319"/>
    </row>
    <row r="190" spans="1:32" s="56" customFormat="1" ht="12" customHeight="1" hidden="1">
      <c r="A190" s="52"/>
      <c r="B190" s="100"/>
      <c r="C190" s="53"/>
      <c r="D190" s="53"/>
      <c r="E190" s="189">
        <v>70</v>
      </c>
      <c r="F190" s="337" t="s">
        <v>163</v>
      </c>
      <c r="G190" s="335">
        <v>75</v>
      </c>
      <c r="H190" s="342" t="s">
        <v>35</v>
      </c>
      <c r="I190" s="343" t="s">
        <v>238</v>
      </c>
      <c r="J190" s="286" t="s">
        <v>220</v>
      </c>
      <c r="K190" s="52"/>
      <c r="L190" s="224" t="s">
        <v>178</v>
      </c>
      <c r="M190" s="225" t="s">
        <v>179</v>
      </c>
      <c r="N190" s="61"/>
      <c r="O190" s="125" t="s">
        <v>100</v>
      </c>
      <c r="P190" s="61"/>
      <c r="Q190" s="52"/>
      <c r="R190" s="58"/>
      <c r="Y190" s="131"/>
      <c r="Z190" s="63"/>
      <c r="AA190" s="55"/>
      <c r="AB190" s="55"/>
      <c r="AC190" s="55"/>
      <c r="AD190" s="55"/>
      <c r="AE190" s="54"/>
      <c r="AF190" s="319"/>
    </row>
    <row r="191" spans="1:32" s="56" customFormat="1" ht="12" customHeight="1" hidden="1">
      <c r="A191" s="52"/>
      <c r="B191" s="112"/>
      <c r="C191" s="53"/>
      <c r="D191" s="53"/>
      <c r="E191" s="52">
        <v>71</v>
      </c>
      <c r="F191" s="106" t="s">
        <v>482</v>
      </c>
      <c r="G191" s="251">
        <v>282</v>
      </c>
      <c r="H191" s="334" t="s">
        <v>35</v>
      </c>
      <c r="I191" s="336" t="s">
        <v>483</v>
      </c>
      <c r="J191" s="196" t="s">
        <v>220</v>
      </c>
      <c r="K191" s="351" t="s">
        <v>448</v>
      </c>
      <c r="L191" s="172">
        <f>M121</f>
        <v>1</v>
      </c>
      <c r="M191" s="173">
        <v>4</v>
      </c>
      <c r="N191" s="61"/>
      <c r="O191" s="102" t="s">
        <v>448</v>
      </c>
      <c r="P191" s="61"/>
      <c r="Q191" s="52"/>
      <c r="R191" s="58"/>
      <c r="Y191" s="130"/>
      <c r="Z191" s="54"/>
      <c r="AA191" s="55"/>
      <c r="AB191" s="55"/>
      <c r="AC191" s="55"/>
      <c r="AD191" s="55"/>
      <c r="AE191" s="55"/>
      <c r="AF191" s="317"/>
    </row>
    <row r="192" spans="1:32" s="56" customFormat="1" ht="12" customHeight="1" hidden="1">
      <c r="A192" s="52"/>
      <c r="B192" s="112"/>
      <c r="C192" s="53"/>
      <c r="D192" s="53"/>
      <c r="E192" s="189">
        <v>72</v>
      </c>
      <c r="F192" s="257" t="s">
        <v>165</v>
      </c>
      <c r="G192" s="335">
        <v>86</v>
      </c>
      <c r="H192" s="334" t="s">
        <v>7</v>
      </c>
      <c r="I192" s="336" t="s">
        <v>250</v>
      </c>
      <c r="J192" s="336" t="s">
        <v>276</v>
      </c>
      <c r="K192" s="301" t="s">
        <v>451</v>
      </c>
      <c r="L192" s="77">
        <v>5</v>
      </c>
      <c r="M192" s="174">
        <v>33</v>
      </c>
      <c r="N192" s="61"/>
      <c r="O192" s="102" t="s">
        <v>448</v>
      </c>
      <c r="P192" s="61"/>
      <c r="Q192" s="52"/>
      <c r="R192" s="58"/>
      <c r="Y192" s="130"/>
      <c r="Z192" s="54"/>
      <c r="AA192" s="55"/>
      <c r="AB192" s="55"/>
      <c r="AC192" s="55"/>
      <c r="AD192" s="55"/>
      <c r="AE192" s="55"/>
      <c r="AF192" s="317"/>
    </row>
    <row r="193" spans="1:32" s="56" customFormat="1" ht="12" customHeight="1" hidden="1">
      <c r="A193" s="52"/>
      <c r="B193" s="112"/>
      <c r="C193" s="53"/>
      <c r="D193" s="53"/>
      <c r="E193" s="52">
        <v>73</v>
      </c>
      <c r="F193" s="334" t="s">
        <v>484</v>
      </c>
      <c r="G193" s="251">
        <v>288</v>
      </c>
      <c r="H193" s="334" t="s">
        <v>30</v>
      </c>
      <c r="I193" s="336" t="s">
        <v>229</v>
      </c>
      <c r="J193" s="196" t="s">
        <v>124</v>
      </c>
      <c r="K193" s="352" t="s">
        <v>452</v>
      </c>
      <c r="L193" s="77">
        <v>34</v>
      </c>
      <c r="M193" s="174">
        <v>58</v>
      </c>
      <c r="N193" s="52"/>
      <c r="O193" s="102" t="s">
        <v>451</v>
      </c>
      <c r="P193" s="61"/>
      <c r="Q193" s="52"/>
      <c r="R193" s="58"/>
      <c r="Y193" s="130"/>
      <c r="Z193" s="55"/>
      <c r="AA193" s="55"/>
      <c r="AB193" s="55"/>
      <c r="AC193" s="55"/>
      <c r="AD193" s="55"/>
      <c r="AE193" s="55"/>
      <c r="AF193" s="317"/>
    </row>
    <row r="194" spans="1:32" s="66" customFormat="1" ht="12" customHeight="1" hidden="1">
      <c r="A194" s="64"/>
      <c r="B194" s="112"/>
      <c r="C194" s="65"/>
      <c r="D194" s="137"/>
      <c r="E194" s="189">
        <v>74</v>
      </c>
      <c r="F194" s="334" t="s">
        <v>423</v>
      </c>
      <c r="G194" s="251">
        <v>272</v>
      </c>
      <c r="H194" s="334" t="s">
        <v>40</v>
      </c>
      <c r="I194" s="336" t="s">
        <v>232</v>
      </c>
      <c r="J194" s="196" t="s">
        <v>233</v>
      </c>
      <c r="K194" s="170"/>
      <c r="L194" s="77">
        <f>M145</f>
        <v>25</v>
      </c>
      <c r="M194" s="174">
        <f>M152</f>
        <v>32</v>
      </c>
      <c r="N194" s="52"/>
      <c r="O194" s="102" t="s">
        <v>451</v>
      </c>
      <c r="P194" s="61"/>
      <c r="Q194" s="52"/>
      <c r="R194" s="58"/>
      <c r="Y194" s="130"/>
      <c r="Z194" s="55"/>
      <c r="AA194" s="55"/>
      <c r="AB194" s="55"/>
      <c r="AC194" s="55"/>
      <c r="AD194" s="55"/>
      <c r="AE194" s="55"/>
      <c r="AF194" s="317"/>
    </row>
    <row r="195" spans="1:32" s="56" customFormat="1" ht="12" customHeight="1" hidden="1">
      <c r="A195" s="52"/>
      <c r="B195" s="112"/>
      <c r="C195" s="53"/>
      <c r="D195" s="53"/>
      <c r="E195" s="52">
        <v>75</v>
      </c>
      <c r="F195" s="334" t="s">
        <v>186</v>
      </c>
      <c r="G195" s="335">
        <v>135</v>
      </c>
      <c r="H195" s="334" t="s">
        <v>36</v>
      </c>
      <c r="I195" s="336" t="s">
        <v>246</v>
      </c>
      <c r="J195" s="196" t="s">
        <v>133</v>
      </c>
      <c r="K195" s="170"/>
      <c r="L195" s="77">
        <f>M154</f>
        <v>34</v>
      </c>
      <c r="M195" s="174">
        <f>M171</f>
        <v>51</v>
      </c>
      <c r="N195" s="52"/>
      <c r="O195" s="102" t="s">
        <v>452</v>
      </c>
      <c r="P195" s="61"/>
      <c r="Q195" s="52"/>
      <c r="R195" s="58"/>
      <c r="Y195" s="130"/>
      <c r="Z195" s="55"/>
      <c r="AA195" s="55"/>
      <c r="AB195" s="55"/>
      <c r="AC195" s="55"/>
      <c r="AD195" s="55"/>
      <c r="AE195" s="55"/>
      <c r="AF195" s="317"/>
    </row>
    <row r="196" spans="1:32" s="56" customFormat="1" ht="12" customHeight="1" hidden="1">
      <c r="A196" s="52"/>
      <c r="B196" s="112"/>
      <c r="C196" s="53"/>
      <c r="D196" s="53"/>
      <c r="E196" s="189">
        <v>76</v>
      </c>
      <c r="F196" s="106" t="s">
        <v>215</v>
      </c>
      <c r="G196" s="335">
        <v>153</v>
      </c>
      <c r="H196" s="106" t="s">
        <v>32</v>
      </c>
      <c r="I196" s="344" t="s">
        <v>268</v>
      </c>
      <c r="J196" s="195" t="s">
        <v>277</v>
      </c>
      <c r="K196" s="170"/>
      <c r="L196" s="77">
        <f>M172</f>
        <v>52</v>
      </c>
      <c r="M196" s="174">
        <f>M179</f>
        <v>59</v>
      </c>
      <c r="N196" s="52"/>
      <c r="O196" s="102" t="s">
        <v>452</v>
      </c>
      <c r="P196" s="61"/>
      <c r="Q196" s="52"/>
      <c r="R196" s="58"/>
      <c r="Y196" s="130"/>
      <c r="Z196" s="55"/>
      <c r="AA196" s="55"/>
      <c r="AB196" s="55"/>
      <c r="AC196" s="55"/>
      <c r="AD196" s="55"/>
      <c r="AE196" s="55"/>
      <c r="AF196" s="317"/>
    </row>
    <row r="197" spans="1:32" s="56" customFormat="1" ht="12" customHeight="1" hidden="1">
      <c r="A197" s="52"/>
      <c r="B197" s="79"/>
      <c r="C197" s="53"/>
      <c r="D197" s="53"/>
      <c r="E197" s="52">
        <v>77</v>
      </c>
      <c r="F197" s="334" t="s">
        <v>424</v>
      </c>
      <c r="G197" s="251">
        <v>268</v>
      </c>
      <c r="H197" s="334" t="s">
        <v>40</v>
      </c>
      <c r="I197" s="336" t="s">
        <v>232</v>
      </c>
      <c r="J197" s="196" t="s">
        <v>233</v>
      </c>
      <c r="K197" s="170" t="s">
        <v>132</v>
      </c>
      <c r="L197" s="77">
        <f>M180</f>
        <v>60</v>
      </c>
      <c r="M197" s="174">
        <f>M180</f>
        <v>60</v>
      </c>
      <c r="N197" s="52"/>
      <c r="O197" s="102" t="s">
        <v>132</v>
      </c>
      <c r="P197" s="61"/>
      <c r="Q197" s="52"/>
      <c r="R197" s="58"/>
      <c r="Y197" s="130"/>
      <c r="Z197" s="55"/>
      <c r="AA197" s="55"/>
      <c r="AB197" s="55"/>
      <c r="AC197" s="55"/>
      <c r="AD197" s="55"/>
      <c r="AE197" s="55"/>
      <c r="AF197" s="317"/>
    </row>
    <row r="198" spans="1:32" s="56" customFormat="1" ht="12" customHeight="1" hidden="1">
      <c r="A198" s="52"/>
      <c r="B198" s="79"/>
      <c r="C198" s="53"/>
      <c r="D198" s="53"/>
      <c r="E198" s="189">
        <v>78</v>
      </c>
      <c r="F198" s="334" t="s">
        <v>335</v>
      </c>
      <c r="G198" s="328">
        <v>218</v>
      </c>
      <c r="H198" s="334" t="s">
        <v>32</v>
      </c>
      <c r="I198" s="336" t="s">
        <v>268</v>
      </c>
      <c r="J198" s="336" t="s">
        <v>277</v>
      </c>
      <c r="K198" s="170" t="s">
        <v>167</v>
      </c>
      <c r="L198" s="77">
        <f>M181</f>
        <v>61</v>
      </c>
      <c r="M198" s="174">
        <f>M181</f>
        <v>61</v>
      </c>
      <c r="O198" s="102" t="s">
        <v>167</v>
      </c>
      <c r="P198" s="61"/>
      <c r="Q198" s="52"/>
      <c r="R198" s="58"/>
      <c r="Y198" s="130"/>
      <c r="Z198" s="55"/>
      <c r="AA198" s="55"/>
      <c r="AB198" s="55"/>
      <c r="AC198" s="55"/>
      <c r="AD198" s="55"/>
      <c r="AE198" s="55"/>
      <c r="AF198" s="317"/>
    </row>
    <row r="199" spans="1:32" s="56" customFormat="1" ht="12" customHeight="1" hidden="1">
      <c r="A199" s="52"/>
      <c r="B199" s="79"/>
      <c r="C199" s="53"/>
      <c r="D199" s="53"/>
      <c r="E199" s="52">
        <v>79</v>
      </c>
      <c r="F199" s="334" t="s">
        <v>336</v>
      </c>
      <c r="G199" s="335">
        <v>219</v>
      </c>
      <c r="H199" s="334" t="s">
        <v>36</v>
      </c>
      <c r="I199" s="336" t="s">
        <v>316</v>
      </c>
      <c r="J199" s="336" t="s">
        <v>337</v>
      </c>
      <c r="K199" s="301" t="s">
        <v>456</v>
      </c>
      <c r="L199" s="77">
        <f>M182</f>
        <v>62</v>
      </c>
      <c r="M199" s="174">
        <f>M182</f>
        <v>62</v>
      </c>
      <c r="O199" s="102" t="s">
        <v>195</v>
      </c>
      <c r="P199" s="61"/>
      <c r="Q199" s="52"/>
      <c r="R199" s="58"/>
      <c r="Y199" s="130"/>
      <c r="Z199" s="55"/>
      <c r="AA199" s="55"/>
      <c r="AB199" s="55"/>
      <c r="AC199" s="55"/>
      <c r="AD199" s="55"/>
      <c r="AE199" s="55"/>
      <c r="AF199" s="317"/>
    </row>
    <row r="200" spans="1:32" s="56" customFormat="1" ht="12" customHeight="1" hidden="1">
      <c r="A200" s="52"/>
      <c r="B200" s="79"/>
      <c r="C200" s="53"/>
      <c r="D200" s="53"/>
      <c r="E200" s="189">
        <v>80</v>
      </c>
      <c r="F200" s="337" t="s">
        <v>4</v>
      </c>
      <c r="G200" s="328">
        <v>190</v>
      </c>
      <c r="H200" s="334" t="s">
        <v>330</v>
      </c>
      <c r="I200" s="336" t="s">
        <v>228</v>
      </c>
      <c r="J200" s="336" t="s">
        <v>145</v>
      </c>
      <c r="K200" s="301" t="s">
        <v>456</v>
      </c>
      <c r="L200" s="77">
        <f>M183</f>
        <v>63</v>
      </c>
      <c r="M200" s="174">
        <f>M183</f>
        <v>63</v>
      </c>
      <c r="N200" s="52"/>
      <c r="O200" s="102" t="s">
        <v>56</v>
      </c>
      <c r="P200" s="61"/>
      <c r="Q200" s="52"/>
      <c r="R200" s="58"/>
      <c r="Y200" s="130"/>
      <c r="Z200" s="55"/>
      <c r="AA200" s="55"/>
      <c r="AB200" s="55"/>
      <c r="AC200" s="55"/>
      <c r="AD200" s="55"/>
      <c r="AE200" s="55"/>
      <c r="AF200" s="317"/>
    </row>
    <row r="201" spans="1:32" s="56" customFormat="1" ht="12" customHeight="1" hidden="1">
      <c r="A201" s="52"/>
      <c r="B201" s="79"/>
      <c r="C201" s="53"/>
      <c r="D201" s="53"/>
      <c r="E201" s="52">
        <v>81</v>
      </c>
      <c r="F201" s="334" t="s">
        <v>425</v>
      </c>
      <c r="G201" s="251">
        <v>266</v>
      </c>
      <c r="H201" s="334" t="s">
        <v>33</v>
      </c>
      <c r="I201" s="336" t="s">
        <v>221</v>
      </c>
      <c r="J201" s="336" t="s">
        <v>279</v>
      </c>
      <c r="K201" s="301" t="s">
        <v>457</v>
      </c>
      <c r="L201" s="77">
        <f>M185</f>
        <v>65</v>
      </c>
      <c r="M201" s="174">
        <f>M185</f>
        <v>65</v>
      </c>
      <c r="N201" s="52"/>
      <c r="O201" s="102" t="s">
        <v>57</v>
      </c>
      <c r="P201" s="61"/>
      <c r="Q201" s="52"/>
      <c r="R201" s="58"/>
      <c r="Y201" s="130"/>
      <c r="Z201" s="55"/>
      <c r="AA201" s="55"/>
      <c r="AB201" s="55"/>
      <c r="AC201" s="55"/>
      <c r="AD201" s="55"/>
      <c r="AE201" s="55"/>
      <c r="AF201" s="317"/>
    </row>
    <row r="202" spans="1:32" s="56" customFormat="1" ht="12" customHeight="1" hidden="1">
      <c r="A202" s="52"/>
      <c r="B202" s="79"/>
      <c r="C202" s="53"/>
      <c r="D202" s="53"/>
      <c r="E202" s="189">
        <v>82</v>
      </c>
      <c r="F202" s="334" t="s">
        <v>285</v>
      </c>
      <c r="G202" s="335">
        <v>36</v>
      </c>
      <c r="H202" s="334" t="s">
        <v>34</v>
      </c>
      <c r="I202" s="336" t="s">
        <v>234</v>
      </c>
      <c r="J202" s="336" t="s">
        <v>169</v>
      </c>
      <c r="K202" s="301" t="s">
        <v>457</v>
      </c>
      <c r="L202" s="77">
        <f>M186</f>
        <v>66</v>
      </c>
      <c r="M202" s="174">
        <f>M186</f>
        <v>66</v>
      </c>
      <c r="O202" s="102" t="s">
        <v>86</v>
      </c>
      <c r="P202" s="61"/>
      <c r="Q202" s="52"/>
      <c r="R202" s="58"/>
      <c r="Y202" s="130"/>
      <c r="Z202" s="55"/>
      <c r="AA202" s="55"/>
      <c r="AB202" s="55"/>
      <c r="AC202" s="55"/>
      <c r="AD202" s="55"/>
      <c r="AE202" s="55"/>
      <c r="AF202" s="317"/>
    </row>
    <row r="203" spans="1:32" s="56" customFormat="1" ht="12" customHeight="1" hidden="1">
      <c r="A203" s="52"/>
      <c r="B203" s="79"/>
      <c r="C203" s="53"/>
      <c r="D203" s="53"/>
      <c r="E203" s="52">
        <v>83</v>
      </c>
      <c r="F203" s="337" t="s">
        <v>251</v>
      </c>
      <c r="G203" s="335">
        <v>37</v>
      </c>
      <c r="H203" s="334" t="s">
        <v>330</v>
      </c>
      <c r="I203" s="336" t="s">
        <v>252</v>
      </c>
      <c r="J203" s="336" t="s">
        <v>145</v>
      </c>
      <c r="K203" s="301" t="s">
        <v>351</v>
      </c>
      <c r="L203" s="77">
        <v>65</v>
      </c>
      <c r="M203" s="174">
        <v>65</v>
      </c>
      <c r="O203" s="102" t="s">
        <v>87</v>
      </c>
      <c r="P203" s="61"/>
      <c r="Q203" s="52"/>
      <c r="R203" s="58"/>
      <c r="Y203" s="130"/>
      <c r="Z203" s="55"/>
      <c r="AA203" s="55"/>
      <c r="AB203" s="55"/>
      <c r="AC203" s="55"/>
      <c r="AD203" s="55"/>
      <c r="AE203" s="55"/>
      <c r="AF203" s="317"/>
    </row>
    <row r="204" spans="2:32" s="53" customFormat="1" ht="12" customHeight="1" hidden="1">
      <c r="B204" s="79"/>
      <c r="E204" s="189">
        <v>84</v>
      </c>
      <c r="F204" s="337" t="s">
        <v>278</v>
      </c>
      <c r="G204" s="335">
        <v>88</v>
      </c>
      <c r="H204" s="334" t="s">
        <v>31</v>
      </c>
      <c r="I204" s="336" t="s">
        <v>225</v>
      </c>
      <c r="J204" s="336" t="s">
        <v>91</v>
      </c>
      <c r="K204" s="175" t="s">
        <v>207</v>
      </c>
      <c r="L204" s="161" t="e">
        <f ca="1">OFFSET($L$120,VLOOKUP($M9,$K$191:$M$203,2,FALSE),0,VLOOKUP($M9,$K$191:$M$203,3,FALSE)-VLOOKUP($M9,$K$191:$M$203,2,FALSE)+1,1)</f>
        <v>#N/A</v>
      </c>
      <c r="M204" s="176" t="s">
        <v>122</v>
      </c>
      <c r="O204" s="102" t="s">
        <v>88</v>
      </c>
      <c r="P204" s="61"/>
      <c r="Q204" s="52"/>
      <c r="R204" s="58"/>
      <c r="Y204" s="130"/>
      <c r="Z204" s="55"/>
      <c r="AA204" s="178"/>
      <c r="AB204" s="178"/>
      <c r="AC204" s="178"/>
      <c r="AD204" s="178"/>
      <c r="AE204" s="55"/>
      <c r="AF204" s="317"/>
    </row>
    <row r="205" spans="1:32" s="56" customFormat="1" ht="12" customHeight="1" hidden="1">
      <c r="A205" s="52"/>
      <c r="B205" s="79"/>
      <c r="C205" s="53"/>
      <c r="D205" s="53"/>
      <c r="E205" s="52">
        <v>85</v>
      </c>
      <c r="F205" s="334" t="s">
        <v>96</v>
      </c>
      <c r="G205" s="328">
        <v>187</v>
      </c>
      <c r="H205" s="334" t="s">
        <v>97</v>
      </c>
      <c r="I205" s="336" t="s">
        <v>98</v>
      </c>
      <c r="J205" s="336" t="s">
        <v>97</v>
      </c>
      <c r="K205" s="53"/>
      <c r="L205" s="53"/>
      <c r="M205" s="53"/>
      <c r="N205" s="52"/>
      <c r="O205" s="102" t="s">
        <v>89</v>
      </c>
      <c r="P205" s="61"/>
      <c r="Q205" s="53"/>
      <c r="R205" s="69"/>
      <c r="Y205" s="130"/>
      <c r="Z205" s="55"/>
      <c r="AA205" s="55"/>
      <c r="AB205" s="55"/>
      <c r="AC205" s="55"/>
      <c r="AD205" s="55"/>
      <c r="AE205" s="178"/>
      <c r="AF205" s="321"/>
    </row>
    <row r="206" spans="1:32" s="56" customFormat="1" ht="12" customHeight="1" hidden="1">
      <c r="A206" s="52"/>
      <c r="B206" s="79"/>
      <c r="C206" s="53"/>
      <c r="D206" s="53"/>
      <c r="E206" s="189">
        <v>86</v>
      </c>
      <c r="F206" s="337" t="s">
        <v>296</v>
      </c>
      <c r="G206" s="335">
        <v>115</v>
      </c>
      <c r="H206" s="341" t="s">
        <v>330</v>
      </c>
      <c r="I206" s="336" t="s">
        <v>228</v>
      </c>
      <c r="J206" s="336" t="s">
        <v>145</v>
      </c>
      <c r="Q206" s="52"/>
      <c r="R206" s="58"/>
      <c r="S206" s="52"/>
      <c r="T206" s="52"/>
      <c r="U206" s="54"/>
      <c r="V206" s="52"/>
      <c r="W206" s="61"/>
      <c r="X206" s="61"/>
      <c r="Y206" s="130"/>
      <c r="Z206" s="55"/>
      <c r="AA206" s="55"/>
      <c r="AB206" s="55"/>
      <c r="AC206" s="55"/>
      <c r="AD206" s="55"/>
      <c r="AE206" s="55"/>
      <c r="AF206" s="317"/>
    </row>
    <row r="207" spans="1:32" s="56" customFormat="1" ht="12" customHeight="1" hidden="1">
      <c r="A207" s="52"/>
      <c r="B207" s="79"/>
      <c r="C207" s="53"/>
      <c r="D207" s="53"/>
      <c r="E207" s="52">
        <v>87</v>
      </c>
      <c r="F207" s="334" t="s">
        <v>151</v>
      </c>
      <c r="G207" s="335">
        <v>39</v>
      </c>
      <c r="H207" s="334" t="s">
        <v>32</v>
      </c>
      <c r="I207" s="336" t="s">
        <v>268</v>
      </c>
      <c r="J207" s="336" t="s">
        <v>277</v>
      </c>
      <c r="Q207" s="52"/>
      <c r="R207" s="58"/>
      <c r="S207" s="52"/>
      <c r="T207" s="52"/>
      <c r="U207" s="54"/>
      <c r="V207" s="52"/>
      <c r="W207" s="61"/>
      <c r="X207" s="61"/>
      <c r="Y207" s="177"/>
      <c r="Z207" s="178"/>
      <c r="AA207" s="55"/>
      <c r="AB207" s="55"/>
      <c r="AC207" s="55"/>
      <c r="AD207" s="55"/>
      <c r="AE207" s="55"/>
      <c r="AF207" s="317"/>
    </row>
    <row r="208" spans="1:32" s="56" customFormat="1" ht="12" customHeight="1" hidden="1">
      <c r="A208" s="52"/>
      <c r="B208" s="79"/>
      <c r="C208" s="53"/>
      <c r="D208" s="53"/>
      <c r="E208" s="189">
        <v>88</v>
      </c>
      <c r="F208" s="337" t="s">
        <v>177</v>
      </c>
      <c r="G208" s="335">
        <v>40</v>
      </c>
      <c r="H208" s="334" t="s">
        <v>36</v>
      </c>
      <c r="I208" s="336" t="s">
        <v>253</v>
      </c>
      <c r="J208" s="336" t="s">
        <v>133</v>
      </c>
      <c r="Q208" s="52"/>
      <c r="R208" s="58"/>
      <c r="S208" s="52"/>
      <c r="T208" s="52"/>
      <c r="U208" s="54"/>
      <c r="V208" s="64"/>
      <c r="W208" s="61"/>
      <c r="X208" s="61"/>
      <c r="Y208" s="130"/>
      <c r="Z208" s="55"/>
      <c r="AA208" s="55"/>
      <c r="AB208" s="55"/>
      <c r="AC208" s="55"/>
      <c r="AD208" s="55"/>
      <c r="AE208" s="55"/>
      <c r="AF208" s="317"/>
    </row>
    <row r="209" spans="1:32" s="56" customFormat="1" ht="12" customHeight="1" hidden="1">
      <c r="A209" s="52"/>
      <c r="B209" s="79"/>
      <c r="C209" s="53"/>
      <c r="D209" s="53"/>
      <c r="E209" s="52">
        <v>89</v>
      </c>
      <c r="F209" s="106" t="s">
        <v>358</v>
      </c>
      <c r="G209" s="328">
        <v>236</v>
      </c>
      <c r="H209" s="334" t="s">
        <v>37</v>
      </c>
      <c r="I209" s="336" t="s">
        <v>311</v>
      </c>
      <c r="J209" s="336" t="s">
        <v>202</v>
      </c>
      <c r="Q209" s="52"/>
      <c r="R209" s="58"/>
      <c r="S209" s="52"/>
      <c r="T209" s="52"/>
      <c r="U209" s="54"/>
      <c r="V209" s="52"/>
      <c r="W209" s="61"/>
      <c r="X209" s="61"/>
      <c r="Y209" s="130"/>
      <c r="Z209" s="55"/>
      <c r="AA209" s="55"/>
      <c r="AB209" s="55"/>
      <c r="AC209" s="55"/>
      <c r="AD209" s="55"/>
      <c r="AE209" s="55"/>
      <c r="AF209" s="317"/>
    </row>
    <row r="210" spans="1:32" s="56" customFormat="1" ht="12" customHeight="1" hidden="1">
      <c r="A210" s="52"/>
      <c r="B210" s="79"/>
      <c r="C210" s="53"/>
      <c r="D210" s="53"/>
      <c r="E210" s="189">
        <v>90</v>
      </c>
      <c r="F210" s="334" t="s">
        <v>68</v>
      </c>
      <c r="G210" s="335">
        <v>90</v>
      </c>
      <c r="H210" s="334" t="s">
        <v>34</v>
      </c>
      <c r="I210" s="336" t="s">
        <v>223</v>
      </c>
      <c r="J210" s="336" t="s">
        <v>169</v>
      </c>
      <c r="Q210" s="52"/>
      <c r="R210" s="58"/>
      <c r="S210" s="52"/>
      <c r="T210" s="64"/>
      <c r="U210" s="63"/>
      <c r="V210" s="52"/>
      <c r="W210" s="61"/>
      <c r="X210" s="61"/>
      <c r="Y210" s="130"/>
      <c r="Z210" s="55"/>
      <c r="AA210" s="55"/>
      <c r="AB210" s="55"/>
      <c r="AC210" s="55"/>
      <c r="AD210" s="55"/>
      <c r="AE210" s="55"/>
      <c r="AF210" s="317"/>
    </row>
    <row r="211" spans="1:32" s="56" customFormat="1" ht="12" customHeight="1" hidden="1">
      <c r="A211" s="52"/>
      <c r="B211" s="79"/>
      <c r="C211" s="53"/>
      <c r="D211" s="53"/>
      <c r="E211" s="52">
        <v>91</v>
      </c>
      <c r="F211" s="257" t="s">
        <v>309</v>
      </c>
      <c r="G211" s="335">
        <v>139</v>
      </c>
      <c r="H211" s="334" t="s">
        <v>330</v>
      </c>
      <c r="I211" s="336" t="s">
        <v>230</v>
      </c>
      <c r="J211" s="336" t="s">
        <v>145</v>
      </c>
      <c r="Q211" s="52"/>
      <c r="R211" s="58"/>
      <c r="S211" s="52"/>
      <c r="T211" s="52"/>
      <c r="U211" s="54"/>
      <c r="V211" s="52"/>
      <c r="W211" s="61"/>
      <c r="X211" s="61"/>
      <c r="Y211" s="130"/>
      <c r="Z211" s="55"/>
      <c r="AA211" s="55"/>
      <c r="AB211" s="55"/>
      <c r="AC211" s="55"/>
      <c r="AD211" s="55"/>
      <c r="AE211" s="55"/>
      <c r="AF211" s="317"/>
    </row>
    <row r="212" spans="1:32" s="56" customFormat="1" ht="12" customHeight="1" hidden="1">
      <c r="A212" s="52"/>
      <c r="B212" s="79"/>
      <c r="C212" s="53"/>
      <c r="D212" s="53"/>
      <c r="E212" s="189">
        <v>92</v>
      </c>
      <c r="F212" s="337" t="s">
        <v>359</v>
      </c>
      <c r="G212" s="328">
        <v>238</v>
      </c>
      <c r="H212" s="334" t="s">
        <v>32</v>
      </c>
      <c r="I212" s="336" t="s">
        <v>268</v>
      </c>
      <c r="J212" s="336" t="s">
        <v>277</v>
      </c>
      <c r="Q212" s="52"/>
      <c r="R212" s="58"/>
      <c r="S212" s="52"/>
      <c r="T212" s="52"/>
      <c r="U212" s="54"/>
      <c r="V212" s="52"/>
      <c r="W212" s="61"/>
      <c r="X212" s="61"/>
      <c r="Y212" s="130"/>
      <c r="Z212" s="55"/>
      <c r="AA212" s="55"/>
      <c r="AB212" s="55"/>
      <c r="AC212" s="55"/>
      <c r="AD212" s="55"/>
      <c r="AE212" s="55"/>
      <c r="AF212" s="317"/>
    </row>
    <row r="213" spans="1:32" s="56" customFormat="1" ht="12" customHeight="1" hidden="1">
      <c r="A213" s="52"/>
      <c r="B213" s="79"/>
      <c r="C213" s="53"/>
      <c r="D213" s="53"/>
      <c r="E213" s="52">
        <v>93</v>
      </c>
      <c r="F213" s="257" t="s">
        <v>360</v>
      </c>
      <c r="G213" s="328">
        <v>242</v>
      </c>
      <c r="H213" s="106" t="s">
        <v>31</v>
      </c>
      <c r="I213" s="106" t="s">
        <v>226</v>
      </c>
      <c r="J213" s="194" t="s">
        <v>91</v>
      </c>
      <c r="Q213" s="52"/>
      <c r="R213" s="58"/>
      <c r="S213" s="52"/>
      <c r="T213" s="52"/>
      <c r="U213" s="54"/>
      <c r="V213" s="52"/>
      <c r="W213" s="61"/>
      <c r="X213" s="61"/>
      <c r="Y213" s="130"/>
      <c r="Z213" s="55"/>
      <c r="AA213" s="55"/>
      <c r="AB213" s="55"/>
      <c r="AC213" s="55"/>
      <c r="AD213" s="55"/>
      <c r="AE213" s="55"/>
      <c r="AF213" s="317"/>
    </row>
    <row r="214" spans="1:32" s="56" customFormat="1" ht="12" customHeight="1" hidden="1">
      <c r="A214" s="52"/>
      <c r="B214" s="79"/>
      <c r="C214" s="53"/>
      <c r="D214" s="53"/>
      <c r="E214" s="189">
        <v>94</v>
      </c>
      <c r="F214" s="334" t="s">
        <v>157</v>
      </c>
      <c r="G214" s="335">
        <v>41</v>
      </c>
      <c r="H214" s="334" t="s">
        <v>29</v>
      </c>
      <c r="I214" s="336" t="s">
        <v>310</v>
      </c>
      <c r="J214" s="336" t="s">
        <v>92</v>
      </c>
      <c r="Q214" s="52"/>
      <c r="R214" s="58"/>
      <c r="S214" s="52"/>
      <c r="T214" s="52"/>
      <c r="U214" s="54"/>
      <c r="V214" s="52"/>
      <c r="W214" s="61"/>
      <c r="X214" s="61"/>
      <c r="Y214" s="130"/>
      <c r="Z214" s="55"/>
      <c r="AA214" s="55"/>
      <c r="AB214" s="55"/>
      <c r="AC214" s="55"/>
      <c r="AD214" s="55"/>
      <c r="AE214" s="55"/>
      <c r="AF214" s="317"/>
    </row>
    <row r="215" spans="1:32" s="56" customFormat="1" ht="12" customHeight="1" hidden="1">
      <c r="A215" s="52"/>
      <c r="B215" s="79"/>
      <c r="C215" s="53"/>
      <c r="D215" s="53"/>
      <c r="E215" s="52">
        <v>95</v>
      </c>
      <c r="F215" s="334" t="s">
        <v>361</v>
      </c>
      <c r="G215" s="328">
        <v>248</v>
      </c>
      <c r="H215" s="334" t="s">
        <v>330</v>
      </c>
      <c r="I215" s="336" t="s">
        <v>228</v>
      </c>
      <c r="J215" s="336" t="s">
        <v>145</v>
      </c>
      <c r="Q215" s="52"/>
      <c r="R215" s="58"/>
      <c r="S215" s="52"/>
      <c r="T215" s="52"/>
      <c r="U215" s="54"/>
      <c r="V215" s="52"/>
      <c r="W215" s="61"/>
      <c r="X215" s="61"/>
      <c r="Y215" s="130"/>
      <c r="Z215" s="55"/>
      <c r="AA215" s="55"/>
      <c r="AB215" s="55"/>
      <c r="AC215" s="55"/>
      <c r="AD215" s="55"/>
      <c r="AE215" s="55"/>
      <c r="AF215" s="317"/>
    </row>
    <row r="216" spans="1:32" s="56" customFormat="1" ht="12" customHeight="1" hidden="1">
      <c r="A216" s="52"/>
      <c r="B216" s="79"/>
      <c r="C216" s="53"/>
      <c r="D216" s="53"/>
      <c r="E216" s="189">
        <v>96</v>
      </c>
      <c r="F216" s="334" t="s">
        <v>204</v>
      </c>
      <c r="G216" s="335">
        <v>42</v>
      </c>
      <c r="H216" s="334" t="s">
        <v>32</v>
      </c>
      <c r="I216" s="336" t="s">
        <v>268</v>
      </c>
      <c r="J216" s="336" t="s">
        <v>277</v>
      </c>
      <c r="Q216" s="52"/>
      <c r="R216" s="58"/>
      <c r="S216" s="52"/>
      <c r="T216" s="52"/>
      <c r="U216" s="54"/>
      <c r="V216" s="52"/>
      <c r="W216" s="61"/>
      <c r="X216" s="61"/>
      <c r="Y216" s="130"/>
      <c r="Z216" s="55"/>
      <c r="AA216" s="55"/>
      <c r="AB216" s="55"/>
      <c r="AC216" s="55"/>
      <c r="AD216" s="55"/>
      <c r="AE216" s="55"/>
      <c r="AF216" s="317"/>
    </row>
    <row r="217" spans="1:32" s="56" customFormat="1" ht="12" customHeight="1" hidden="1">
      <c r="A217" s="52"/>
      <c r="B217" s="79"/>
      <c r="C217" s="53"/>
      <c r="D217" s="53"/>
      <c r="E217" s="52">
        <v>97</v>
      </c>
      <c r="F217" s="257" t="s">
        <v>362</v>
      </c>
      <c r="G217" s="328">
        <v>259</v>
      </c>
      <c r="H217" s="257" t="s">
        <v>39</v>
      </c>
      <c r="I217" s="257" t="s">
        <v>243</v>
      </c>
      <c r="J217" s="347" t="s">
        <v>143</v>
      </c>
      <c r="Q217" s="52"/>
      <c r="R217" s="58"/>
      <c r="S217" s="52"/>
      <c r="T217" s="52"/>
      <c r="U217" s="54"/>
      <c r="V217" s="52"/>
      <c r="W217" s="61"/>
      <c r="X217" s="61"/>
      <c r="Y217" s="130"/>
      <c r="Z217" s="55"/>
      <c r="AA217" s="55"/>
      <c r="AB217" s="55"/>
      <c r="AC217" s="55"/>
      <c r="AD217" s="55"/>
      <c r="AE217" s="55"/>
      <c r="AF217" s="317"/>
    </row>
    <row r="218" spans="1:32" s="56" customFormat="1" ht="12" customHeight="1" hidden="1">
      <c r="A218" s="52"/>
      <c r="B218" s="79"/>
      <c r="C218" s="53"/>
      <c r="D218" s="53"/>
      <c r="E218" s="189">
        <v>98</v>
      </c>
      <c r="F218" s="337" t="s">
        <v>3</v>
      </c>
      <c r="G218" s="328">
        <v>188</v>
      </c>
      <c r="H218" s="345" t="s">
        <v>330</v>
      </c>
      <c r="I218" s="336" t="s">
        <v>228</v>
      </c>
      <c r="J218" s="336" t="s">
        <v>145</v>
      </c>
      <c r="Q218" s="52"/>
      <c r="R218" s="58"/>
      <c r="S218" s="52"/>
      <c r="T218" s="52"/>
      <c r="U218" s="54"/>
      <c r="V218" s="52"/>
      <c r="W218" s="61"/>
      <c r="X218" s="61"/>
      <c r="Y218" s="130"/>
      <c r="Z218" s="55"/>
      <c r="AA218" s="55"/>
      <c r="AB218" s="55"/>
      <c r="AC218" s="55"/>
      <c r="AD218" s="55"/>
      <c r="AE218" s="55"/>
      <c r="AF218" s="317"/>
    </row>
    <row r="219" spans="1:32" s="56" customFormat="1" ht="12" customHeight="1" hidden="1">
      <c r="A219" s="52"/>
      <c r="B219" s="79"/>
      <c r="C219" s="53"/>
      <c r="D219" s="53"/>
      <c r="E219" s="52">
        <v>99</v>
      </c>
      <c r="F219" s="334" t="s">
        <v>485</v>
      </c>
      <c r="G219" s="251">
        <v>292</v>
      </c>
      <c r="H219" s="341" t="s">
        <v>32</v>
      </c>
      <c r="I219" s="336" t="s">
        <v>268</v>
      </c>
      <c r="J219" s="196" t="s">
        <v>277</v>
      </c>
      <c r="Q219" s="52"/>
      <c r="R219" s="58"/>
      <c r="S219" s="52"/>
      <c r="T219" s="52"/>
      <c r="U219" s="54"/>
      <c r="V219" s="52"/>
      <c r="W219" s="61"/>
      <c r="X219" s="61"/>
      <c r="Y219" s="130"/>
      <c r="Z219" s="55"/>
      <c r="AA219" s="55"/>
      <c r="AB219" s="55"/>
      <c r="AC219" s="55"/>
      <c r="AD219" s="55"/>
      <c r="AE219" s="55"/>
      <c r="AF219" s="317"/>
    </row>
    <row r="220" spans="1:32" s="56" customFormat="1" ht="12" customHeight="1" hidden="1">
      <c r="A220" s="52"/>
      <c r="B220" s="79"/>
      <c r="C220" s="53"/>
      <c r="D220" s="53"/>
      <c r="E220" s="189">
        <v>100</v>
      </c>
      <c r="F220" s="334" t="s">
        <v>127</v>
      </c>
      <c r="G220" s="335">
        <v>112</v>
      </c>
      <c r="H220" s="334" t="s">
        <v>130</v>
      </c>
      <c r="I220" s="336" t="s">
        <v>312</v>
      </c>
      <c r="J220" s="196" t="s">
        <v>130</v>
      </c>
      <c r="Q220" s="52"/>
      <c r="R220" s="58"/>
      <c r="S220" s="52"/>
      <c r="T220" s="52"/>
      <c r="U220" s="54"/>
      <c r="V220" s="52"/>
      <c r="W220" s="61"/>
      <c r="X220" s="61"/>
      <c r="Y220" s="130"/>
      <c r="Z220" s="55"/>
      <c r="AA220" s="55"/>
      <c r="AB220" s="55"/>
      <c r="AC220" s="55"/>
      <c r="AD220" s="55"/>
      <c r="AE220" s="55"/>
      <c r="AF220" s="317"/>
    </row>
    <row r="221" spans="1:32" s="56" customFormat="1" ht="12" customHeight="1" hidden="1">
      <c r="A221" s="52"/>
      <c r="B221" s="79"/>
      <c r="C221" s="53"/>
      <c r="D221" s="53"/>
      <c r="E221" s="52">
        <v>101</v>
      </c>
      <c r="F221" s="106" t="s">
        <v>429</v>
      </c>
      <c r="G221" s="251">
        <v>192</v>
      </c>
      <c r="H221" s="334" t="s">
        <v>36</v>
      </c>
      <c r="I221" s="336" t="s">
        <v>253</v>
      </c>
      <c r="J221" s="196" t="s">
        <v>133</v>
      </c>
      <c r="Q221" s="52"/>
      <c r="R221" s="58"/>
      <c r="S221" s="52"/>
      <c r="T221" s="52"/>
      <c r="U221" s="54"/>
      <c r="V221" s="52"/>
      <c r="W221" s="61"/>
      <c r="X221" s="61"/>
      <c r="Y221" s="130"/>
      <c r="Z221" s="55"/>
      <c r="AA221" s="55"/>
      <c r="AB221" s="55"/>
      <c r="AC221" s="55"/>
      <c r="AD221" s="55"/>
      <c r="AE221" s="55"/>
      <c r="AF221" s="317"/>
    </row>
    <row r="222" spans="1:32" s="56" customFormat="1" ht="12" customHeight="1" hidden="1">
      <c r="A222" s="52"/>
      <c r="B222" s="79"/>
      <c r="C222" s="53"/>
      <c r="D222" s="53"/>
      <c r="E222" s="189">
        <v>102</v>
      </c>
      <c r="F222" s="334" t="s">
        <v>363</v>
      </c>
      <c r="G222" s="328">
        <v>240</v>
      </c>
      <c r="H222" s="334" t="s">
        <v>330</v>
      </c>
      <c r="I222" s="336" t="s">
        <v>227</v>
      </c>
      <c r="J222" s="196" t="s">
        <v>145</v>
      </c>
      <c r="Q222" s="52"/>
      <c r="R222" s="58"/>
      <c r="S222" s="52"/>
      <c r="T222" s="52"/>
      <c r="U222" s="54"/>
      <c r="V222" s="52"/>
      <c r="W222" s="61"/>
      <c r="X222" s="61"/>
      <c r="Y222" s="130"/>
      <c r="Z222" s="55"/>
      <c r="AA222" s="55"/>
      <c r="AB222" s="55"/>
      <c r="AC222" s="55"/>
      <c r="AD222" s="55"/>
      <c r="AE222" s="55"/>
      <c r="AF222" s="317"/>
    </row>
    <row r="223" spans="1:32" s="56" customFormat="1" ht="12" customHeight="1" hidden="1">
      <c r="A223" s="52"/>
      <c r="B223" s="79"/>
      <c r="C223" s="53"/>
      <c r="D223" s="53"/>
      <c r="E223" s="52">
        <v>103</v>
      </c>
      <c r="F223" s="257" t="s">
        <v>430</v>
      </c>
      <c r="G223" s="251">
        <v>47</v>
      </c>
      <c r="H223" s="334" t="s">
        <v>38</v>
      </c>
      <c r="I223" s="336" t="s">
        <v>74</v>
      </c>
      <c r="J223" s="196"/>
      <c r="Q223" s="52"/>
      <c r="R223" s="58"/>
      <c r="S223" s="52"/>
      <c r="T223" s="52"/>
      <c r="U223" s="54"/>
      <c r="V223" s="52"/>
      <c r="W223" s="61"/>
      <c r="X223" s="61"/>
      <c r="Y223" s="130"/>
      <c r="Z223" s="55"/>
      <c r="AA223" s="55"/>
      <c r="AB223" s="55"/>
      <c r="AC223" s="55"/>
      <c r="AD223" s="55"/>
      <c r="AE223" s="55"/>
      <c r="AF223" s="317"/>
    </row>
    <row r="224" spans="1:32" s="56" customFormat="1" ht="12" customHeight="1" hidden="1">
      <c r="A224" s="52"/>
      <c r="B224" s="79"/>
      <c r="C224" s="53"/>
      <c r="D224" s="53"/>
      <c r="E224" s="189">
        <v>104</v>
      </c>
      <c r="F224" s="334" t="s">
        <v>78</v>
      </c>
      <c r="G224" s="335">
        <v>48</v>
      </c>
      <c r="H224" s="341" t="s">
        <v>33</v>
      </c>
      <c r="I224" s="336" t="s">
        <v>221</v>
      </c>
      <c r="J224" s="196" t="s">
        <v>279</v>
      </c>
      <c r="Q224" s="52"/>
      <c r="R224" s="58"/>
      <c r="S224" s="52"/>
      <c r="T224" s="52"/>
      <c r="U224" s="54"/>
      <c r="V224" s="52"/>
      <c r="W224" s="61"/>
      <c r="X224" s="61"/>
      <c r="Y224" s="130"/>
      <c r="Z224" s="55"/>
      <c r="AA224" s="55"/>
      <c r="AB224" s="55"/>
      <c r="AC224" s="55"/>
      <c r="AD224" s="55"/>
      <c r="AE224" s="55"/>
      <c r="AF224" s="317"/>
    </row>
    <row r="225" spans="1:32" s="56" customFormat="1" ht="12" customHeight="1" hidden="1">
      <c r="A225" s="52"/>
      <c r="B225" s="79"/>
      <c r="C225" s="53"/>
      <c r="D225" s="53"/>
      <c r="E225" s="52">
        <v>105</v>
      </c>
      <c r="F225" s="334" t="s">
        <v>155</v>
      </c>
      <c r="G225" s="335">
        <v>91</v>
      </c>
      <c r="H225" s="334" t="s">
        <v>32</v>
      </c>
      <c r="I225" s="336" t="s">
        <v>268</v>
      </c>
      <c r="J225" s="196" t="s">
        <v>277</v>
      </c>
      <c r="Q225" s="52"/>
      <c r="R225" s="58"/>
      <c r="S225" s="52"/>
      <c r="T225" s="52"/>
      <c r="U225" s="54"/>
      <c r="V225" s="52"/>
      <c r="W225" s="61"/>
      <c r="X225" s="61"/>
      <c r="Y225" s="130"/>
      <c r="Z225" s="55"/>
      <c r="AA225" s="55"/>
      <c r="AB225" s="55"/>
      <c r="AC225" s="55"/>
      <c r="AD225" s="55"/>
      <c r="AE225" s="55"/>
      <c r="AF225" s="317"/>
    </row>
    <row r="226" spans="1:32" s="56" customFormat="1" ht="12" customHeight="1" hidden="1">
      <c r="A226" s="52"/>
      <c r="B226" s="79"/>
      <c r="C226" s="53"/>
      <c r="D226" s="53"/>
      <c r="E226" s="189">
        <v>106</v>
      </c>
      <c r="F226" s="334" t="s">
        <v>144</v>
      </c>
      <c r="G226" s="335">
        <v>58</v>
      </c>
      <c r="H226" s="334" t="s">
        <v>31</v>
      </c>
      <c r="I226" s="336" t="s">
        <v>247</v>
      </c>
      <c r="J226" s="196" t="s">
        <v>91</v>
      </c>
      <c r="Q226" s="52"/>
      <c r="R226" s="58"/>
      <c r="S226" s="52"/>
      <c r="T226" s="52"/>
      <c r="U226" s="54"/>
      <c r="V226" s="52"/>
      <c r="W226" s="61"/>
      <c r="X226" s="61"/>
      <c r="Y226" s="130"/>
      <c r="Z226" s="55"/>
      <c r="AA226" s="55"/>
      <c r="AB226" s="55"/>
      <c r="AC226" s="55"/>
      <c r="AD226" s="55"/>
      <c r="AE226" s="55"/>
      <c r="AF226" s="317"/>
    </row>
    <row r="227" spans="1:32" s="56" customFormat="1" ht="12" customHeight="1" hidden="1">
      <c r="A227" s="52"/>
      <c r="B227" s="79"/>
      <c r="C227" s="53"/>
      <c r="D227" s="53"/>
      <c r="E227" s="52">
        <v>107</v>
      </c>
      <c r="F227" s="334" t="s">
        <v>431</v>
      </c>
      <c r="G227" s="251">
        <v>111</v>
      </c>
      <c r="H227" s="334" t="s">
        <v>31</v>
      </c>
      <c r="I227" s="336" t="s">
        <v>225</v>
      </c>
      <c r="J227" s="196" t="s">
        <v>91</v>
      </c>
      <c r="Q227" s="52"/>
      <c r="R227" s="58"/>
      <c r="S227" s="52"/>
      <c r="T227" s="52"/>
      <c r="U227" s="54"/>
      <c r="V227" s="52"/>
      <c r="W227" s="61"/>
      <c r="X227" s="61"/>
      <c r="Y227" s="130"/>
      <c r="Z227" s="55"/>
      <c r="AA227" s="55"/>
      <c r="AB227" s="55"/>
      <c r="AC227" s="55"/>
      <c r="AD227" s="55"/>
      <c r="AE227" s="55"/>
      <c r="AF227" s="317"/>
    </row>
    <row r="228" spans="1:32" s="56" customFormat="1" ht="12" customHeight="1" hidden="1">
      <c r="A228" s="52"/>
      <c r="B228" s="79"/>
      <c r="C228" s="53"/>
      <c r="D228" s="53"/>
      <c r="E228" s="189">
        <v>108</v>
      </c>
      <c r="F228" s="334" t="s">
        <v>366</v>
      </c>
      <c r="G228" s="328">
        <v>260</v>
      </c>
      <c r="H228" s="334" t="s">
        <v>32</v>
      </c>
      <c r="I228" s="336" t="s">
        <v>268</v>
      </c>
      <c r="J228" s="196" t="s">
        <v>277</v>
      </c>
      <c r="Q228" s="52"/>
      <c r="R228" s="58"/>
      <c r="S228" s="52"/>
      <c r="T228" s="52"/>
      <c r="U228" s="54"/>
      <c r="V228" s="52"/>
      <c r="W228" s="61"/>
      <c r="X228" s="61"/>
      <c r="Y228" s="130"/>
      <c r="Z228" s="55"/>
      <c r="AA228" s="55"/>
      <c r="AB228" s="55"/>
      <c r="AC228" s="55"/>
      <c r="AD228" s="55"/>
      <c r="AE228" s="55"/>
      <c r="AF228" s="317"/>
    </row>
    <row r="229" spans="1:32" s="56" customFormat="1" ht="12" customHeight="1" hidden="1">
      <c r="A229" s="52"/>
      <c r="B229" s="79"/>
      <c r="C229" s="53"/>
      <c r="D229" s="53"/>
      <c r="E229" s="52">
        <v>109</v>
      </c>
      <c r="F229" s="337" t="s">
        <v>99</v>
      </c>
      <c r="G229" s="335">
        <v>172</v>
      </c>
      <c r="H229" s="334" t="s">
        <v>33</v>
      </c>
      <c r="I229" s="336" t="s">
        <v>221</v>
      </c>
      <c r="J229" s="196" t="s">
        <v>279</v>
      </c>
      <c r="Q229" s="52"/>
      <c r="R229" s="58"/>
      <c r="S229" s="52"/>
      <c r="T229" s="52"/>
      <c r="U229" s="54"/>
      <c r="V229" s="52"/>
      <c r="W229" s="61"/>
      <c r="X229" s="61"/>
      <c r="Y229" s="130"/>
      <c r="Z229" s="55"/>
      <c r="AA229" s="55"/>
      <c r="AB229" s="55"/>
      <c r="AC229" s="55"/>
      <c r="AD229" s="55"/>
      <c r="AE229" s="55"/>
      <c r="AF229" s="317"/>
    </row>
    <row r="230" spans="1:32" s="56" customFormat="1" ht="12" customHeight="1" hidden="1">
      <c r="A230" s="52"/>
      <c r="B230" s="79"/>
      <c r="C230" s="53"/>
      <c r="D230" s="53"/>
      <c r="E230" s="189">
        <v>110</v>
      </c>
      <c r="F230" s="334" t="s">
        <v>147</v>
      </c>
      <c r="G230" s="335">
        <v>49</v>
      </c>
      <c r="H230" s="334" t="s">
        <v>36</v>
      </c>
      <c r="I230" s="336" t="s">
        <v>313</v>
      </c>
      <c r="J230" s="196" t="s">
        <v>133</v>
      </c>
      <c r="Q230" s="52"/>
      <c r="R230" s="58"/>
      <c r="S230" s="52"/>
      <c r="T230" s="52"/>
      <c r="U230" s="54"/>
      <c r="V230" s="52"/>
      <c r="W230" s="61"/>
      <c r="X230" s="61"/>
      <c r="Y230" s="130"/>
      <c r="Z230" s="55"/>
      <c r="AA230" s="55"/>
      <c r="AB230" s="55"/>
      <c r="AC230" s="55"/>
      <c r="AD230" s="55"/>
      <c r="AE230" s="55"/>
      <c r="AF230" s="317"/>
    </row>
    <row r="231" spans="1:32" s="56" customFormat="1" ht="12" customHeight="1" hidden="1">
      <c r="A231" s="52"/>
      <c r="B231" s="79"/>
      <c r="C231" s="53"/>
      <c r="D231" s="53"/>
      <c r="E231" s="52">
        <v>111</v>
      </c>
      <c r="F231" s="257" t="s">
        <v>486</v>
      </c>
      <c r="G231" s="251">
        <v>291</v>
      </c>
      <c r="H231" s="334" t="s">
        <v>34</v>
      </c>
      <c r="I231" s="336" t="s">
        <v>223</v>
      </c>
      <c r="J231" s="196" t="s">
        <v>169</v>
      </c>
      <c r="Q231" s="52"/>
      <c r="R231" s="58"/>
      <c r="S231" s="52"/>
      <c r="T231" s="52"/>
      <c r="U231" s="54"/>
      <c r="V231" s="52"/>
      <c r="W231" s="61"/>
      <c r="X231" s="61"/>
      <c r="Y231" s="130"/>
      <c r="Z231" s="55"/>
      <c r="AA231" s="55"/>
      <c r="AB231" s="55"/>
      <c r="AC231" s="55"/>
      <c r="AD231" s="55"/>
      <c r="AE231" s="55"/>
      <c r="AF231" s="317"/>
    </row>
    <row r="232" spans="1:32" s="56" customFormat="1" ht="12" customHeight="1" hidden="1">
      <c r="A232" s="52"/>
      <c r="B232" s="79"/>
      <c r="C232" s="53"/>
      <c r="D232" s="53"/>
      <c r="E232" s="189">
        <v>112</v>
      </c>
      <c r="F232" s="334" t="s">
        <v>10</v>
      </c>
      <c r="G232" s="328">
        <v>198</v>
      </c>
      <c r="H232" s="334" t="s">
        <v>32</v>
      </c>
      <c r="I232" s="336" t="s">
        <v>268</v>
      </c>
      <c r="J232" s="196" t="s">
        <v>277</v>
      </c>
      <c r="Q232" s="52"/>
      <c r="R232" s="58"/>
      <c r="S232" s="52"/>
      <c r="T232" s="52"/>
      <c r="U232" s="54"/>
      <c r="V232" s="52"/>
      <c r="W232" s="61"/>
      <c r="X232" s="61"/>
      <c r="Y232" s="130"/>
      <c r="Z232" s="55"/>
      <c r="AA232" s="55"/>
      <c r="AB232" s="55"/>
      <c r="AC232" s="55"/>
      <c r="AD232" s="55"/>
      <c r="AE232" s="55"/>
      <c r="AF232" s="317"/>
    </row>
    <row r="233" spans="1:32" s="56" customFormat="1" ht="12" customHeight="1" hidden="1">
      <c r="A233" s="52"/>
      <c r="B233" s="79"/>
      <c r="C233" s="53"/>
      <c r="D233" s="53"/>
      <c r="E233" s="52">
        <v>113</v>
      </c>
      <c r="F233" s="334" t="s">
        <v>156</v>
      </c>
      <c r="G233" s="335">
        <v>116</v>
      </c>
      <c r="H233" s="345" t="s">
        <v>32</v>
      </c>
      <c r="I233" s="336" t="s">
        <v>268</v>
      </c>
      <c r="J233" s="196" t="s">
        <v>277</v>
      </c>
      <c r="Q233" s="52"/>
      <c r="R233" s="58"/>
      <c r="S233" s="52"/>
      <c r="T233" s="52"/>
      <c r="U233" s="54"/>
      <c r="V233" s="52"/>
      <c r="W233" s="61"/>
      <c r="X233" s="61"/>
      <c r="Y233" s="130"/>
      <c r="Z233" s="55"/>
      <c r="AA233" s="55"/>
      <c r="AB233" s="55"/>
      <c r="AC233" s="55"/>
      <c r="AD233" s="55"/>
      <c r="AE233" s="55"/>
      <c r="AF233" s="317"/>
    </row>
    <row r="234" spans="1:32" s="56" customFormat="1" ht="12" customHeight="1" hidden="1">
      <c r="A234" s="52"/>
      <c r="B234" s="79"/>
      <c r="C234" s="53"/>
      <c r="D234" s="53"/>
      <c r="E234" s="189">
        <v>114</v>
      </c>
      <c r="F234" s="337" t="s">
        <v>426</v>
      </c>
      <c r="G234" s="251">
        <v>261</v>
      </c>
      <c r="H234" s="334" t="s">
        <v>32</v>
      </c>
      <c r="I234" s="336" t="s">
        <v>268</v>
      </c>
      <c r="J234" s="196" t="s">
        <v>277</v>
      </c>
      <c r="Q234" s="52"/>
      <c r="R234" s="58"/>
      <c r="S234" s="52"/>
      <c r="T234" s="52"/>
      <c r="U234" s="54"/>
      <c r="V234" s="52"/>
      <c r="W234" s="61"/>
      <c r="X234" s="61"/>
      <c r="Y234" s="130"/>
      <c r="Z234" s="55"/>
      <c r="AA234" s="55"/>
      <c r="AB234" s="55"/>
      <c r="AC234" s="55"/>
      <c r="AD234" s="55"/>
      <c r="AE234" s="55"/>
      <c r="AF234" s="317"/>
    </row>
    <row r="235" spans="1:32" s="56" customFormat="1" ht="12" customHeight="1" hidden="1">
      <c r="A235" s="52"/>
      <c r="B235" s="79"/>
      <c r="C235" s="53"/>
      <c r="D235" s="53"/>
      <c r="E235" s="52">
        <v>115</v>
      </c>
      <c r="F235" s="334" t="s">
        <v>72</v>
      </c>
      <c r="G235" s="335">
        <v>170</v>
      </c>
      <c r="H235" s="334" t="s">
        <v>330</v>
      </c>
      <c r="I235" s="336" t="s">
        <v>228</v>
      </c>
      <c r="J235" s="196" t="s">
        <v>145</v>
      </c>
      <c r="Q235" s="52"/>
      <c r="R235" s="58"/>
      <c r="S235" s="52"/>
      <c r="T235" s="52"/>
      <c r="U235" s="54"/>
      <c r="V235" s="52"/>
      <c r="W235" s="61"/>
      <c r="X235" s="61"/>
      <c r="Y235" s="130"/>
      <c r="Z235" s="55"/>
      <c r="AA235" s="55"/>
      <c r="AB235" s="55"/>
      <c r="AC235" s="55"/>
      <c r="AD235" s="55"/>
      <c r="AE235" s="55"/>
      <c r="AF235" s="317"/>
    </row>
    <row r="236" spans="1:32" s="56" customFormat="1" ht="12" customHeight="1" hidden="1">
      <c r="A236" s="52"/>
      <c r="B236" s="79"/>
      <c r="C236" s="53"/>
      <c r="D236" s="53"/>
      <c r="E236" s="189">
        <v>116</v>
      </c>
      <c r="F236" s="78" t="s">
        <v>152</v>
      </c>
      <c r="G236" s="335">
        <v>50</v>
      </c>
      <c r="H236" s="106" t="s">
        <v>32</v>
      </c>
      <c r="I236" s="339" t="s">
        <v>268</v>
      </c>
      <c r="J236" s="197" t="s">
        <v>277</v>
      </c>
      <c r="Q236" s="52"/>
      <c r="R236" s="58"/>
      <c r="S236" s="52"/>
      <c r="T236" s="52"/>
      <c r="U236" s="54"/>
      <c r="V236" s="52"/>
      <c r="W236" s="61"/>
      <c r="X236" s="61"/>
      <c r="Y236" s="130"/>
      <c r="Z236" s="55"/>
      <c r="AA236" s="55"/>
      <c r="AB236" s="55"/>
      <c r="AC236" s="55"/>
      <c r="AD236" s="55"/>
      <c r="AE236" s="55"/>
      <c r="AF236" s="317"/>
    </row>
    <row r="237" spans="1:32" s="56" customFormat="1" ht="12" customHeight="1" hidden="1">
      <c r="A237" s="52"/>
      <c r="B237" s="79"/>
      <c r="C237" s="53"/>
      <c r="D237" s="53"/>
      <c r="E237" s="52">
        <v>117</v>
      </c>
      <c r="F237" s="334" t="s">
        <v>134</v>
      </c>
      <c r="G237" s="335">
        <v>51</v>
      </c>
      <c r="H237" s="341" t="s">
        <v>31</v>
      </c>
      <c r="I237" s="336" t="s">
        <v>267</v>
      </c>
      <c r="J237" s="196" t="s">
        <v>91</v>
      </c>
      <c r="Q237" s="52"/>
      <c r="R237" s="58"/>
      <c r="S237" s="52"/>
      <c r="T237" s="52"/>
      <c r="U237" s="54"/>
      <c r="V237" s="52"/>
      <c r="W237" s="61"/>
      <c r="X237" s="61"/>
      <c r="Y237" s="130"/>
      <c r="Z237" s="55"/>
      <c r="AA237" s="55"/>
      <c r="AB237" s="55"/>
      <c r="AC237" s="55"/>
      <c r="AD237" s="55"/>
      <c r="AE237" s="55"/>
      <c r="AF237" s="317"/>
    </row>
    <row r="238" spans="1:32" s="56" customFormat="1" ht="12" customHeight="1" hidden="1">
      <c r="A238" s="52"/>
      <c r="B238" s="79"/>
      <c r="C238" s="53"/>
      <c r="D238" s="53"/>
      <c r="E238" s="189">
        <v>118</v>
      </c>
      <c r="F238" s="337" t="s">
        <v>185</v>
      </c>
      <c r="G238" s="335">
        <v>52</v>
      </c>
      <c r="H238" s="334" t="s">
        <v>34</v>
      </c>
      <c r="I238" s="336" t="s">
        <v>314</v>
      </c>
      <c r="J238" s="336" t="s">
        <v>169</v>
      </c>
      <c r="Q238" s="52"/>
      <c r="R238" s="58"/>
      <c r="S238" s="52"/>
      <c r="T238" s="52"/>
      <c r="U238" s="54"/>
      <c r="V238" s="52"/>
      <c r="W238" s="61"/>
      <c r="X238" s="61"/>
      <c r="Y238" s="130"/>
      <c r="Z238" s="55"/>
      <c r="AA238" s="55"/>
      <c r="AB238" s="55"/>
      <c r="AC238" s="55"/>
      <c r="AD238" s="55"/>
      <c r="AE238" s="55"/>
      <c r="AF238" s="317"/>
    </row>
    <row r="239" spans="1:32" s="56" customFormat="1" ht="12" customHeight="1" hidden="1">
      <c r="A239" s="52"/>
      <c r="B239" s="79"/>
      <c r="C239" s="53"/>
      <c r="D239" s="53"/>
      <c r="E239" s="52">
        <v>119</v>
      </c>
      <c r="F239" s="106" t="s">
        <v>79</v>
      </c>
      <c r="G239" s="335">
        <v>53</v>
      </c>
      <c r="H239" s="345" t="s">
        <v>33</v>
      </c>
      <c r="I239" s="336" t="s">
        <v>221</v>
      </c>
      <c r="J239" s="336" t="s">
        <v>279</v>
      </c>
      <c r="Q239" s="52"/>
      <c r="R239" s="58"/>
      <c r="S239" s="52"/>
      <c r="T239" s="52"/>
      <c r="U239" s="54"/>
      <c r="V239" s="52"/>
      <c r="W239" s="61"/>
      <c r="X239" s="61"/>
      <c r="Y239" s="130"/>
      <c r="Z239" s="55"/>
      <c r="AA239" s="55"/>
      <c r="AB239" s="55"/>
      <c r="AC239" s="55"/>
      <c r="AD239" s="55"/>
      <c r="AE239" s="55"/>
      <c r="AF239" s="317"/>
    </row>
    <row r="240" spans="1:32" s="56" customFormat="1" ht="12" customHeight="1" hidden="1">
      <c r="A240" s="52"/>
      <c r="B240" s="79"/>
      <c r="C240" s="53"/>
      <c r="D240" s="53"/>
      <c r="E240" s="189">
        <v>120</v>
      </c>
      <c r="F240" s="334" t="s">
        <v>338</v>
      </c>
      <c r="G240" s="328">
        <v>233</v>
      </c>
      <c r="H240" s="334" t="s">
        <v>31</v>
      </c>
      <c r="I240" s="336" t="s">
        <v>225</v>
      </c>
      <c r="J240" s="336" t="s">
        <v>91</v>
      </c>
      <c r="Q240" s="52"/>
      <c r="R240" s="58"/>
      <c r="S240" s="52"/>
      <c r="T240" s="52"/>
      <c r="U240" s="54"/>
      <c r="V240" s="52"/>
      <c r="W240" s="61"/>
      <c r="X240" s="61"/>
      <c r="Y240" s="130"/>
      <c r="Z240" s="55"/>
      <c r="AA240" s="55"/>
      <c r="AB240" s="55"/>
      <c r="AC240" s="55"/>
      <c r="AD240" s="55"/>
      <c r="AE240" s="55"/>
      <c r="AF240" s="317"/>
    </row>
    <row r="241" spans="1:32" s="56" customFormat="1" ht="12" customHeight="1" hidden="1">
      <c r="A241" s="52"/>
      <c r="B241" s="79"/>
      <c r="C241" s="53"/>
      <c r="D241" s="53"/>
      <c r="E241" s="52">
        <v>121</v>
      </c>
      <c r="F241" s="257" t="s">
        <v>315</v>
      </c>
      <c r="G241" s="335">
        <v>120</v>
      </c>
      <c r="H241" s="257" t="s">
        <v>36</v>
      </c>
      <c r="I241" s="336" t="s">
        <v>316</v>
      </c>
      <c r="J241" s="336" t="s">
        <v>133</v>
      </c>
      <c r="Q241" s="52"/>
      <c r="R241" s="58"/>
      <c r="S241" s="52"/>
      <c r="T241" s="52"/>
      <c r="U241" s="54"/>
      <c r="V241" s="52"/>
      <c r="W241" s="61"/>
      <c r="X241" s="61"/>
      <c r="Y241" s="130"/>
      <c r="Z241" s="55"/>
      <c r="AA241" s="55"/>
      <c r="AB241" s="55"/>
      <c r="AC241" s="55"/>
      <c r="AD241" s="55"/>
      <c r="AE241" s="55"/>
      <c r="AF241" s="317"/>
    </row>
    <row r="242" spans="1:32" s="56" customFormat="1" ht="12" customHeight="1" hidden="1">
      <c r="A242" s="52"/>
      <c r="B242" s="79"/>
      <c r="C242" s="53"/>
      <c r="D242" s="53"/>
      <c r="E242" s="189">
        <v>122</v>
      </c>
      <c r="F242" s="334" t="s">
        <v>427</v>
      </c>
      <c r="G242" s="251">
        <v>262</v>
      </c>
      <c r="H242" s="334" t="s">
        <v>32</v>
      </c>
      <c r="I242" s="336" t="s">
        <v>268</v>
      </c>
      <c r="J242" s="196" t="s">
        <v>277</v>
      </c>
      <c r="U242" s="165"/>
      <c r="V242" s="52"/>
      <c r="W242" s="61"/>
      <c r="X242" s="61"/>
      <c r="Y242" s="130"/>
      <c r="Z242" s="55"/>
      <c r="AA242" s="55"/>
      <c r="AB242" s="55"/>
      <c r="AC242" s="55"/>
      <c r="AD242" s="55"/>
      <c r="AE242" s="55"/>
      <c r="AF242" s="317"/>
    </row>
    <row r="243" spans="1:32" s="56" customFormat="1" ht="12" customHeight="1" hidden="1">
      <c r="A243" s="52"/>
      <c r="B243" s="79"/>
      <c r="C243" s="53"/>
      <c r="D243" s="53"/>
      <c r="E243" s="52">
        <v>123</v>
      </c>
      <c r="F243" s="106" t="s">
        <v>317</v>
      </c>
      <c r="G243" s="335">
        <v>104</v>
      </c>
      <c r="H243" s="106" t="s">
        <v>35</v>
      </c>
      <c r="I243" s="106" t="s">
        <v>318</v>
      </c>
      <c r="J243" s="194" t="s">
        <v>220</v>
      </c>
      <c r="Q243" s="52"/>
      <c r="R243" s="58"/>
      <c r="S243" s="52"/>
      <c r="T243" s="52"/>
      <c r="U243" s="54"/>
      <c r="V243" s="52"/>
      <c r="W243" s="61"/>
      <c r="X243" s="61"/>
      <c r="Y243" s="130"/>
      <c r="Z243" s="55"/>
      <c r="AA243" s="55"/>
      <c r="AB243" s="55"/>
      <c r="AC243" s="55"/>
      <c r="AD243" s="55"/>
      <c r="AE243" s="55"/>
      <c r="AF243" s="317"/>
    </row>
    <row r="244" spans="1:32" s="56" customFormat="1" ht="12" customHeight="1" hidden="1">
      <c r="A244" s="52"/>
      <c r="B244" s="79"/>
      <c r="C244" s="53"/>
      <c r="D244" s="53"/>
      <c r="E244" s="189">
        <v>124</v>
      </c>
      <c r="F244" s="334" t="s">
        <v>214</v>
      </c>
      <c r="G244" s="335">
        <v>150</v>
      </c>
      <c r="H244" s="334" t="s">
        <v>32</v>
      </c>
      <c r="I244" s="336" t="s">
        <v>268</v>
      </c>
      <c r="J244" s="196" t="s">
        <v>277</v>
      </c>
      <c r="Q244" s="52"/>
      <c r="R244" s="58"/>
      <c r="S244" s="52"/>
      <c r="T244" s="52"/>
      <c r="U244" s="54"/>
      <c r="V244" s="52"/>
      <c r="W244" s="61"/>
      <c r="X244" s="61"/>
      <c r="Y244" s="130"/>
      <c r="Z244" s="55"/>
      <c r="AA244" s="55"/>
      <c r="AB244" s="55"/>
      <c r="AC244" s="55"/>
      <c r="AD244" s="55"/>
      <c r="AE244" s="55"/>
      <c r="AF244" s="317"/>
    </row>
    <row r="245" spans="1:32" s="56" customFormat="1" ht="12" customHeight="1" hidden="1">
      <c r="A245" s="52"/>
      <c r="B245" s="79"/>
      <c r="C245" s="53"/>
      <c r="D245" s="53"/>
      <c r="E245" s="52">
        <v>125</v>
      </c>
      <c r="F245" s="257" t="s">
        <v>213</v>
      </c>
      <c r="G245" s="335">
        <v>154</v>
      </c>
      <c r="H245" s="334" t="s">
        <v>130</v>
      </c>
      <c r="I245" s="336" t="s">
        <v>312</v>
      </c>
      <c r="J245" s="196" t="s">
        <v>130</v>
      </c>
      <c r="Q245" s="52"/>
      <c r="R245" s="58"/>
      <c r="S245" s="52"/>
      <c r="T245" s="52"/>
      <c r="U245" s="54"/>
      <c r="V245" s="52"/>
      <c r="W245" s="61"/>
      <c r="X245" s="61"/>
      <c r="Y245" s="130"/>
      <c r="Z245" s="55"/>
      <c r="AA245" s="55"/>
      <c r="AB245" s="55"/>
      <c r="AC245" s="55"/>
      <c r="AD245" s="55"/>
      <c r="AE245" s="55"/>
      <c r="AF245" s="317"/>
    </row>
    <row r="246" spans="1:32" s="56" customFormat="1" ht="12" customHeight="1" hidden="1">
      <c r="A246" s="52"/>
      <c r="B246" s="79"/>
      <c r="C246" s="53"/>
      <c r="D246" s="53"/>
      <c r="E246" s="189">
        <v>126</v>
      </c>
      <c r="F246" s="334" t="s">
        <v>22</v>
      </c>
      <c r="G246" s="401">
        <v>173</v>
      </c>
      <c r="H246" s="341" t="s">
        <v>281</v>
      </c>
      <c r="I246" s="336" t="s">
        <v>237</v>
      </c>
      <c r="J246" s="196" t="s">
        <v>281</v>
      </c>
      <c r="Q246" s="52"/>
      <c r="R246" s="58"/>
      <c r="S246" s="52"/>
      <c r="T246" s="52"/>
      <c r="U246" s="54"/>
      <c r="V246" s="52"/>
      <c r="W246" s="61"/>
      <c r="X246" s="61"/>
      <c r="Y246" s="130"/>
      <c r="Z246" s="55"/>
      <c r="AA246" s="55"/>
      <c r="AB246" s="55"/>
      <c r="AC246" s="55"/>
      <c r="AD246" s="55"/>
      <c r="AE246" s="55"/>
      <c r="AF246" s="317"/>
    </row>
    <row r="247" spans="1:32" s="56" customFormat="1" ht="12" customHeight="1" hidden="1">
      <c r="A247" s="52"/>
      <c r="B247" s="79"/>
      <c r="C247" s="53"/>
      <c r="D247" s="53"/>
      <c r="E247" s="52">
        <v>127</v>
      </c>
      <c r="F247" s="334" t="s">
        <v>364</v>
      </c>
      <c r="G247" s="328">
        <v>251</v>
      </c>
      <c r="H247" s="334" t="s">
        <v>33</v>
      </c>
      <c r="I247" s="336" t="s">
        <v>221</v>
      </c>
      <c r="J247" s="196" t="s">
        <v>279</v>
      </c>
      <c r="Q247" s="52"/>
      <c r="R247" s="58"/>
      <c r="S247" s="52"/>
      <c r="T247" s="52"/>
      <c r="U247" s="54"/>
      <c r="V247" s="52"/>
      <c r="W247" s="61"/>
      <c r="X247" s="61"/>
      <c r="Y247" s="130"/>
      <c r="Z247" s="55"/>
      <c r="AA247" s="55"/>
      <c r="AB247" s="55"/>
      <c r="AC247" s="55"/>
      <c r="AD247" s="55"/>
      <c r="AE247" s="55"/>
      <c r="AF247" s="317"/>
    </row>
    <row r="248" spans="1:32" s="56" customFormat="1" ht="12" customHeight="1" hidden="1">
      <c r="A248" s="52"/>
      <c r="B248" s="79"/>
      <c r="C248" s="53"/>
      <c r="D248" s="53"/>
      <c r="E248" s="189">
        <v>128</v>
      </c>
      <c r="F248" s="334" t="s">
        <v>365</v>
      </c>
      <c r="G248" s="328">
        <v>239</v>
      </c>
      <c r="H248" s="334" t="s">
        <v>32</v>
      </c>
      <c r="I248" s="336" t="s">
        <v>268</v>
      </c>
      <c r="J248" s="196" t="s">
        <v>277</v>
      </c>
      <c r="Q248" s="52"/>
      <c r="R248" s="58"/>
      <c r="S248" s="52"/>
      <c r="T248" s="52"/>
      <c r="U248" s="54"/>
      <c r="V248" s="52"/>
      <c r="W248" s="61"/>
      <c r="X248" s="61"/>
      <c r="Y248" s="130"/>
      <c r="Z248" s="55"/>
      <c r="AA248" s="55"/>
      <c r="AB248" s="55"/>
      <c r="AC248" s="55"/>
      <c r="AD248" s="55"/>
      <c r="AE248" s="55"/>
      <c r="AF248" s="317"/>
    </row>
    <row r="249" spans="1:32" s="56" customFormat="1" ht="12" customHeight="1" hidden="1">
      <c r="A249" s="52"/>
      <c r="B249" s="79"/>
      <c r="C249" s="53"/>
      <c r="D249" s="53"/>
      <c r="E249" s="52">
        <v>129</v>
      </c>
      <c r="F249" s="257" t="s">
        <v>319</v>
      </c>
      <c r="G249" s="335">
        <v>20</v>
      </c>
      <c r="H249" s="334" t="s">
        <v>36</v>
      </c>
      <c r="I249" s="336" t="s">
        <v>313</v>
      </c>
      <c r="J249" s="196" t="s">
        <v>133</v>
      </c>
      <c r="Q249" s="52"/>
      <c r="R249" s="58"/>
      <c r="S249" s="52"/>
      <c r="T249" s="52"/>
      <c r="U249" s="54"/>
      <c r="V249" s="52"/>
      <c r="W249" s="61"/>
      <c r="X249" s="61"/>
      <c r="Y249" s="130"/>
      <c r="Z249" s="55"/>
      <c r="AA249" s="55"/>
      <c r="AB249" s="55"/>
      <c r="AC249" s="55"/>
      <c r="AD249" s="55"/>
      <c r="AE249" s="55"/>
      <c r="AF249" s="317"/>
    </row>
    <row r="250" spans="1:32" s="56" customFormat="1" ht="12" customHeight="1" hidden="1">
      <c r="A250" s="52"/>
      <c r="B250" s="79"/>
      <c r="C250" s="53"/>
      <c r="D250" s="53"/>
      <c r="E250" s="189">
        <v>130</v>
      </c>
      <c r="F250" s="334" t="s">
        <v>428</v>
      </c>
      <c r="G250" s="251">
        <v>276</v>
      </c>
      <c r="H250" s="106" t="s">
        <v>40</v>
      </c>
      <c r="I250" s="336" t="s">
        <v>232</v>
      </c>
      <c r="J250" s="196" t="s">
        <v>233</v>
      </c>
      <c r="Q250" s="52"/>
      <c r="R250" s="58"/>
      <c r="S250" s="52"/>
      <c r="T250" s="52"/>
      <c r="U250" s="54"/>
      <c r="V250" s="52"/>
      <c r="W250" s="61"/>
      <c r="X250" s="61"/>
      <c r="Y250" s="130"/>
      <c r="Z250" s="55"/>
      <c r="AA250" s="55"/>
      <c r="AB250" s="55"/>
      <c r="AC250" s="55"/>
      <c r="AD250" s="55"/>
      <c r="AE250" s="55"/>
      <c r="AF250" s="317"/>
    </row>
    <row r="251" spans="1:32" s="56" customFormat="1" ht="12" customHeight="1" hidden="1">
      <c r="A251" s="52"/>
      <c r="B251" s="79"/>
      <c r="C251" s="53"/>
      <c r="D251" s="53"/>
      <c r="E251" s="52">
        <v>131</v>
      </c>
      <c r="F251" s="334" t="s">
        <v>139</v>
      </c>
      <c r="G251" s="335">
        <v>95</v>
      </c>
      <c r="H251" s="334" t="s">
        <v>35</v>
      </c>
      <c r="I251" s="336" t="s">
        <v>320</v>
      </c>
      <c r="J251" s="196" t="s">
        <v>220</v>
      </c>
      <c r="Q251" s="52"/>
      <c r="R251" s="58"/>
      <c r="S251" s="52"/>
      <c r="T251" s="52"/>
      <c r="U251" s="54"/>
      <c r="V251" s="52"/>
      <c r="W251" s="61"/>
      <c r="X251" s="61"/>
      <c r="Y251" s="130"/>
      <c r="Z251" s="55"/>
      <c r="AA251" s="55"/>
      <c r="AB251" s="55"/>
      <c r="AC251" s="55"/>
      <c r="AD251" s="55"/>
      <c r="AE251" s="55"/>
      <c r="AF251" s="317"/>
    </row>
    <row r="252" spans="1:32" s="56" customFormat="1" ht="12" customHeight="1" hidden="1">
      <c r="A252" s="52"/>
      <c r="B252" s="79"/>
      <c r="C252" s="53"/>
      <c r="D252" s="53"/>
      <c r="E252" s="189">
        <v>132</v>
      </c>
      <c r="F252" s="257" t="s">
        <v>21</v>
      </c>
      <c r="G252" s="328">
        <v>127</v>
      </c>
      <c r="H252" s="334" t="s">
        <v>38</v>
      </c>
      <c r="I252" s="336" t="s">
        <v>74</v>
      </c>
      <c r="J252" s="336"/>
      <c r="Q252" s="52"/>
      <c r="R252" s="58"/>
      <c r="S252" s="52"/>
      <c r="T252" s="52"/>
      <c r="U252" s="54"/>
      <c r="V252" s="52"/>
      <c r="W252" s="61"/>
      <c r="X252" s="61"/>
      <c r="Y252" s="130"/>
      <c r="Z252" s="55"/>
      <c r="AA252" s="55"/>
      <c r="AB252" s="55"/>
      <c r="AC252" s="55"/>
      <c r="AD252" s="55"/>
      <c r="AE252" s="55"/>
      <c r="AF252" s="317"/>
    </row>
    <row r="253" spans="1:32" s="56" customFormat="1" ht="12" customHeight="1" hidden="1">
      <c r="A253" s="52"/>
      <c r="B253" s="79"/>
      <c r="C253" s="53"/>
      <c r="D253" s="53"/>
      <c r="E253" s="52">
        <v>133</v>
      </c>
      <c r="F253" s="334" t="s">
        <v>23</v>
      </c>
      <c r="G253" s="335">
        <v>146</v>
      </c>
      <c r="H253" s="341" t="s">
        <v>32</v>
      </c>
      <c r="I253" s="336" t="s">
        <v>268</v>
      </c>
      <c r="J253" s="196" t="s">
        <v>277</v>
      </c>
      <c r="Q253" s="52"/>
      <c r="R253" s="58"/>
      <c r="S253" s="52"/>
      <c r="T253" s="52"/>
      <c r="U253" s="54"/>
      <c r="V253" s="52"/>
      <c r="W253" s="61"/>
      <c r="X253" s="61"/>
      <c r="Y253" s="130"/>
      <c r="Z253" s="55"/>
      <c r="AA253" s="55"/>
      <c r="AB253" s="55"/>
      <c r="AC253" s="55"/>
      <c r="AD253" s="55"/>
      <c r="AE253" s="55"/>
      <c r="AF253" s="317"/>
    </row>
    <row r="254" spans="1:32" s="56" customFormat="1" ht="12" customHeight="1" hidden="1">
      <c r="A254" s="52"/>
      <c r="B254" s="79"/>
      <c r="C254" s="53"/>
      <c r="D254" s="53"/>
      <c r="E254" s="189">
        <v>134</v>
      </c>
      <c r="F254" s="334" t="s">
        <v>487</v>
      </c>
      <c r="G254" s="251">
        <v>284</v>
      </c>
      <c r="H254" s="334" t="s">
        <v>38</v>
      </c>
      <c r="I254" s="336" t="s">
        <v>74</v>
      </c>
      <c r="J254" s="196"/>
      <c r="Q254" s="52"/>
      <c r="R254" s="58"/>
      <c r="S254" s="52"/>
      <c r="T254" s="52"/>
      <c r="U254" s="54"/>
      <c r="V254" s="52"/>
      <c r="W254" s="61"/>
      <c r="X254" s="61"/>
      <c r="Y254" s="130"/>
      <c r="Z254" s="55"/>
      <c r="AA254" s="55"/>
      <c r="AB254" s="55"/>
      <c r="AC254" s="55"/>
      <c r="AD254" s="55"/>
      <c r="AE254" s="55"/>
      <c r="AF254" s="317"/>
    </row>
    <row r="255" spans="1:32" s="56" customFormat="1" ht="12" customHeight="1" hidden="1">
      <c r="A255" s="52"/>
      <c r="B255" s="79"/>
      <c r="C255" s="53"/>
      <c r="D255" s="53"/>
      <c r="E255" s="52">
        <v>135</v>
      </c>
      <c r="F255" s="334" t="s">
        <v>432</v>
      </c>
      <c r="G255" s="251">
        <v>269</v>
      </c>
      <c r="H255" s="334" t="s">
        <v>32</v>
      </c>
      <c r="I255" s="336" t="s">
        <v>268</v>
      </c>
      <c r="J255" s="196" t="s">
        <v>277</v>
      </c>
      <c r="Q255" s="52"/>
      <c r="R255" s="58"/>
      <c r="S255" s="52"/>
      <c r="T255" s="52"/>
      <c r="U255" s="54"/>
      <c r="V255" s="52"/>
      <c r="W255" s="61"/>
      <c r="X255" s="61"/>
      <c r="Y255" s="130"/>
      <c r="Z255" s="55"/>
      <c r="AA255" s="55"/>
      <c r="AB255" s="55"/>
      <c r="AC255" s="55"/>
      <c r="AD255" s="55"/>
      <c r="AE255" s="55"/>
      <c r="AF255" s="317"/>
    </row>
    <row r="256" spans="1:32" s="56" customFormat="1" ht="12" customHeight="1" hidden="1">
      <c r="A256" s="52"/>
      <c r="B256" s="79"/>
      <c r="C256" s="53"/>
      <c r="D256" s="53"/>
      <c r="E256" s="189">
        <v>136</v>
      </c>
      <c r="F256" s="340" t="s">
        <v>146</v>
      </c>
      <c r="G256" s="335">
        <v>166</v>
      </c>
      <c r="H256" s="334" t="s">
        <v>36</v>
      </c>
      <c r="I256" s="338" t="s">
        <v>246</v>
      </c>
      <c r="J256" s="196" t="s">
        <v>133</v>
      </c>
      <c r="Q256" s="52"/>
      <c r="R256" s="58"/>
      <c r="S256" s="52"/>
      <c r="T256" s="52"/>
      <c r="U256" s="54"/>
      <c r="V256" s="52"/>
      <c r="W256" s="61"/>
      <c r="X256" s="61"/>
      <c r="Y256" s="130"/>
      <c r="Z256" s="55"/>
      <c r="AA256" s="55"/>
      <c r="AB256" s="55"/>
      <c r="AC256" s="55"/>
      <c r="AD256" s="55"/>
      <c r="AE256" s="55"/>
      <c r="AF256" s="317"/>
    </row>
    <row r="257" spans="1:32" s="56" customFormat="1" ht="12" customHeight="1" hidden="1">
      <c r="A257" s="52"/>
      <c r="B257" s="53"/>
      <c r="C257" s="53"/>
      <c r="D257" s="53"/>
      <c r="E257" s="52">
        <v>137</v>
      </c>
      <c r="F257" s="106" t="s">
        <v>286</v>
      </c>
      <c r="G257" s="335">
        <v>59</v>
      </c>
      <c r="H257" s="334" t="s">
        <v>34</v>
      </c>
      <c r="I257" s="336" t="s">
        <v>234</v>
      </c>
      <c r="J257" s="196" t="s">
        <v>169</v>
      </c>
      <c r="Q257" s="52"/>
      <c r="R257" s="58"/>
      <c r="S257" s="52"/>
      <c r="T257" s="52"/>
      <c r="U257" s="54"/>
      <c r="V257" s="52"/>
      <c r="W257" s="61"/>
      <c r="X257" s="61"/>
      <c r="Y257" s="130"/>
      <c r="Z257" s="55"/>
      <c r="AA257" s="55"/>
      <c r="AB257" s="55"/>
      <c r="AC257" s="55"/>
      <c r="AD257" s="55"/>
      <c r="AE257" s="55"/>
      <c r="AF257" s="317"/>
    </row>
    <row r="258" spans="1:32" s="56" customFormat="1" ht="12" customHeight="1" hidden="1">
      <c r="A258" s="52"/>
      <c r="B258" s="53"/>
      <c r="C258" s="53"/>
      <c r="D258" s="53"/>
      <c r="E258" s="189">
        <v>138</v>
      </c>
      <c r="F258" s="334" t="s">
        <v>212</v>
      </c>
      <c r="G258" s="335">
        <v>156</v>
      </c>
      <c r="H258" s="340" t="s">
        <v>31</v>
      </c>
      <c r="I258" s="336" t="s">
        <v>225</v>
      </c>
      <c r="J258" s="196" t="s">
        <v>91</v>
      </c>
      <c r="Q258" s="52"/>
      <c r="R258" s="58"/>
      <c r="S258" s="52"/>
      <c r="T258" s="52"/>
      <c r="U258" s="54"/>
      <c r="V258" s="52"/>
      <c r="W258" s="61"/>
      <c r="X258" s="61"/>
      <c r="Y258" s="130"/>
      <c r="Z258" s="55"/>
      <c r="AA258" s="55"/>
      <c r="AB258" s="55"/>
      <c r="AC258" s="55"/>
      <c r="AD258" s="55"/>
      <c r="AE258" s="55"/>
      <c r="AF258" s="317"/>
    </row>
    <row r="259" spans="1:32" s="56" customFormat="1" ht="12" customHeight="1" hidden="1">
      <c r="A259" s="52"/>
      <c r="B259" s="53"/>
      <c r="C259" s="53"/>
      <c r="D259" s="53"/>
      <c r="E259" s="52">
        <v>139</v>
      </c>
      <c r="F259" s="337" t="s">
        <v>433</v>
      </c>
      <c r="G259" s="251">
        <v>265</v>
      </c>
      <c r="H259" s="341" t="s">
        <v>32</v>
      </c>
      <c r="I259" s="336" t="s">
        <v>268</v>
      </c>
      <c r="J259" s="196" t="s">
        <v>277</v>
      </c>
      <c r="Q259" s="52"/>
      <c r="R259" s="58"/>
      <c r="S259" s="52"/>
      <c r="T259" s="52"/>
      <c r="U259" s="54"/>
      <c r="V259" s="52"/>
      <c r="W259" s="61"/>
      <c r="X259" s="61"/>
      <c r="Y259" s="130"/>
      <c r="Z259" s="55"/>
      <c r="AA259" s="55"/>
      <c r="AB259" s="55"/>
      <c r="AC259" s="55"/>
      <c r="AD259" s="55"/>
      <c r="AE259" s="55"/>
      <c r="AF259" s="317"/>
    </row>
    <row r="260" spans="1:32" s="56" customFormat="1" ht="12" customHeight="1" hidden="1">
      <c r="A260" s="52"/>
      <c r="B260" s="53"/>
      <c r="C260" s="53"/>
      <c r="D260" s="53"/>
      <c r="E260" s="189">
        <v>140</v>
      </c>
      <c r="F260" s="334" t="s">
        <v>158</v>
      </c>
      <c r="G260" s="335">
        <v>92</v>
      </c>
      <c r="H260" s="334" t="s">
        <v>29</v>
      </c>
      <c r="I260" s="336" t="s">
        <v>321</v>
      </c>
      <c r="J260" s="196" t="s">
        <v>92</v>
      </c>
      <c r="Q260" s="52"/>
      <c r="R260" s="58"/>
      <c r="S260" s="52"/>
      <c r="T260" s="52"/>
      <c r="U260" s="54"/>
      <c r="V260" s="52"/>
      <c r="W260" s="61"/>
      <c r="X260" s="61"/>
      <c r="Y260" s="130"/>
      <c r="Z260" s="55"/>
      <c r="AA260" s="55"/>
      <c r="AB260" s="55"/>
      <c r="AC260" s="55"/>
      <c r="AD260" s="55"/>
      <c r="AE260" s="55"/>
      <c r="AF260" s="317"/>
    </row>
    <row r="261" spans="1:32" s="56" customFormat="1" ht="12" customHeight="1" hidden="1">
      <c r="A261" s="52"/>
      <c r="B261" s="53"/>
      <c r="C261" s="53"/>
      <c r="D261" s="53"/>
      <c r="E261" s="52">
        <v>141</v>
      </c>
      <c r="F261" s="257" t="s">
        <v>159</v>
      </c>
      <c r="G261" s="335">
        <v>110</v>
      </c>
      <c r="H261" s="341" t="s">
        <v>130</v>
      </c>
      <c r="I261" s="343" t="s">
        <v>312</v>
      </c>
      <c r="J261" s="196" t="s">
        <v>130</v>
      </c>
      <c r="Q261" s="52"/>
      <c r="R261" s="58"/>
      <c r="S261" s="52"/>
      <c r="T261" s="52"/>
      <c r="U261" s="54"/>
      <c r="V261" s="52"/>
      <c r="W261" s="61"/>
      <c r="X261" s="61"/>
      <c r="Y261" s="130"/>
      <c r="Z261" s="55"/>
      <c r="AA261" s="55"/>
      <c r="AB261" s="55"/>
      <c r="AC261" s="55"/>
      <c r="AD261" s="55"/>
      <c r="AE261" s="55"/>
      <c r="AF261" s="317"/>
    </row>
    <row r="262" spans="1:32" s="56" customFormat="1" ht="12" customHeight="1" hidden="1">
      <c r="A262" s="52"/>
      <c r="B262" s="53"/>
      <c r="C262" s="53"/>
      <c r="D262" s="53"/>
      <c r="E262" s="189">
        <v>142</v>
      </c>
      <c r="F262" s="334" t="s">
        <v>439</v>
      </c>
      <c r="G262" s="251">
        <v>93</v>
      </c>
      <c r="H262" s="334" t="s">
        <v>29</v>
      </c>
      <c r="I262" s="334" t="s">
        <v>310</v>
      </c>
      <c r="J262" s="190" t="s">
        <v>92</v>
      </c>
      <c r="Q262" s="52"/>
      <c r="R262" s="58"/>
      <c r="S262" s="52"/>
      <c r="T262" s="52"/>
      <c r="U262" s="54"/>
      <c r="V262" s="52"/>
      <c r="W262" s="61"/>
      <c r="X262" s="61"/>
      <c r="Y262" s="130"/>
      <c r="Z262" s="55"/>
      <c r="AA262" s="55"/>
      <c r="AB262" s="55"/>
      <c r="AC262" s="55"/>
      <c r="AD262" s="55"/>
      <c r="AE262" s="55"/>
      <c r="AF262" s="317"/>
    </row>
    <row r="263" spans="1:32" s="56" customFormat="1" ht="12" customHeight="1" hidden="1">
      <c r="A263" s="52"/>
      <c r="B263" s="53"/>
      <c r="C263" s="53"/>
      <c r="D263" s="53"/>
      <c r="E263" s="52">
        <v>143</v>
      </c>
      <c r="F263" s="337" t="s">
        <v>280</v>
      </c>
      <c r="G263" s="335">
        <v>94</v>
      </c>
      <c r="H263" s="337" t="s">
        <v>31</v>
      </c>
      <c r="I263" s="337" t="s">
        <v>267</v>
      </c>
      <c r="J263" s="299" t="s">
        <v>91</v>
      </c>
      <c r="Q263" s="52"/>
      <c r="R263" s="58"/>
      <c r="S263" s="52"/>
      <c r="T263" s="52"/>
      <c r="U263" s="54"/>
      <c r="V263" s="52"/>
      <c r="W263" s="61"/>
      <c r="X263" s="61"/>
      <c r="Y263" s="130"/>
      <c r="Z263" s="55"/>
      <c r="AA263" s="55"/>
      <c r="AB263" s="55"/>
      <c r="AC263" s="55"/>
      <c r="AD263" s="55"/>
      <c r="AE263" s="55"/>
      <c r="AF263" s="317"/>
    </row>
    <row r="264" spans="1:32" s="56" customFormat="1" ht="12" customHeight="1" hidden="1">
      <c r="A264" s="52"/>
      <c r="B264" s="53"/>
      <c r="C264" s="53"/>
      <c r="D264" s="53"/>
      <c r="E264" s="189">
        <v>144</v>
      </c>
      <c r="F264" s="334" t="s">
        <v>128</v>
      </c>
      <c r="G264" s="335">
        <v>119</v>
      </c>
      <c r="H264" s="334" t="s">
        <v>29</v>
      </c>
      <c r="I264" s="334" t="s">
        <v>322</v>
      </c>
      <c r="J264" s="190" t="s">
        <v>92</v>
      </c>
      <c r="Q264" s="52"/>
      <c r="R264" s="52"/>
      <c r="S264" s="52"/>
      <c r="T264" s="52"/>
      <c r="U264" s="54"/>
      <c r="V264" s="52"/>
      <c r="W264" s="61"/>
      <c r="X264" s="61"/>
      <c r="Y264" s="130"/>
      <c r="Z264" s="55"/>
      <c r="AA264" s="55"/>
      <c r="AB264" s="55"/>
      <c r="AC264" s="55"/>
      <c r="AD264" s="55"/>
      <c r="AE264" s="55"/>
      <c r="AF264" s="317"/>
    </row>
    <row r="265" spans="1:32" s="56" customFormat="1" ht="12" customHeight="1" hidden="1">
      <c r="A265" s="52"/>
      <c r="B265" s="53"/>
      <c r="C265" s="53"/>
      <c r="D265" s="53"/>
      <c r="E265" s="52">
        <v>145</v>
      </c>
      <c r="F265" s="334" t="s">
        <v>24</v>
      </c>
      <c r="G265" s="335">
        <v>176</v>
      </c>
      <c r="H265" s="334" t="s">
        <v>30</v>
      </c>
      <c r="I265" s="334" t="s">
        <v>270</v>
      </c>
      <c r="J265" s="190" t="s">
        <v>124</v>
      </c>
      <c r="Q265" s="52"/>
      <c r="R265" s="52"/>
      <c r="S265" s="52"/>
      <c r="T265" s="52"/>
      <c r="U265" s="54"/>
      <c r="V265" s="52"/>
      <c r="W265" s="61"/>
      <c r="X265" s="61"/>
      <c r="Y265" s="130"/>
      <c r="Z265" s="55"/>
      <c r="AA265" s="55"/>
      <c r="AB265" s="55"/>
      <c r="AC265" s="55"/>
      <c r="AD265" s="55"/>
      <c r="AE265" s="55"/>
      <c r="AF265" s="317"/>
    </row>
    <row r="266" spans="1:32" s="56" customFormat="1" ht="12" customHeight="1" hidden="1">
      <c r="A266" s="52"/>
      <c r="B266" s="53"/>
      <c r="C266" s="53"/>
      <c r="D266" s="53"/>
      <c r="E266" s="189">
        <v>146</v>
      </c>
      <c r="F266" s="106" t="s">
        <v>8</v>
      </c>
      <c r="G266" s="328">
        <v>195</v>
      </c>
      <c r="H266" s="334" t="s">
        <v>32</v>
      </c>
      <c r="I266" s="334" t="s">
        <v>268</v>
      </c>
      <c r="J266" s="190" t="s">
        <v>277</v>
      </c>
      <c r="Q266" s="52"/>
      <c r="R266" s="52"/>
      <c r="S266" s="52"/>
      <c r="T266" s="52"/>
      <c r="U266" s="54"/>
      <c r="V266" s="52"/>
      <c r="W266" s="61"/>
      <c r="X266" s="61"/>
      <c r="Y266" s="130"/>
      <c r="Z266" s="55"/>
      <c r="AA266" s="55"/>
      <c r="AB266" s="55"/>
      <c r="AC266" s="55"/>
      <c r="AD266" s="55"/>
      <c r="AE266" s="55"/>
      <c r="AF266" s="317"/>
    </row>
    <row r="267" spans="1:32" s="257" customFormat="1" ht="12" customHeight="1" hidden="1">
      <c r="A267" s="251"/>
      <c r="B267" s="252"/>
      <c r="C267" s="252"/>
      <c r="D267" s="252"/>
      <c r="E267" s="52">
        <v>147</v>
      </c>
      <c r="F267" s="334" t="s">
        <v>323</v>
      </c>
      <c r="G267" s="335">
        <v>131</v>
      </c>
      <c r="H267" s="334" t="s">
        <v>7</v>
      </c>
      <c r="I267" s="334" t="s">
        <v>250</v>
      </c>
      <c r="J267" s="190" t="s">
        <v>276</v>
      </c>
      <c r="Q267" s="251"/>
      <c r="R267" s="251"/>
      <c r="S267" s="251"/>
      <c r="T267" s="251"/>
      <c r="U267" s="258"/>
      <c r="V267" s="251"/>
      <c r="W267" s="259"/>
      <c r="X267" s="259"/>
      <c r="Y267" s="260"/>
      <c r="Z267" s="261"/>
      <c r="AA267" s="261"/>
      <c r="AB267" s="261"/>
      <c r="AC267" s="261"/>
      <c r="AD267" s="261"/>
      <c r="AE267" s="55"/>
      <c r="AF267" s="317"/>
    </row>
    <row r="268" spans="1:32" s="257" customFormat="1" ht="12" customHeight="1" hidden="1">
      <c r="A268" s="251"/>
      <c r="B268" s="252"/>
      <c r="C268" s="252"/>
      <c r="D268" s="252"/>
      <c r="E268" s="189">
        <v>148</v>
      </c>
      <c r="F268" s="334" t="s">
        <v>327</v>
      </c>
      <c r="G268" s="328">
        <v>223</v>
      </c>
      <c r="H268" s="334" t="s">
        <v>330</v>
      </c>
      <c r="I268" s="334" t="s">
        <v>228</v>
      </c>
      <c r="J268" s="190" t="s">
        <v>145</v>
      </c>
      <c r="Q268" s="251"/>
      <c r="R268" s="251"/>
      <c r="S268" s="251"/>
      <c r="T268" s="251"/>
      <c r="U268" s="258"/>
      <c r="V268" s="251"/>
      <c r="W268" s="259"/>
      <c r="X268" s="259"/>
      <c r="Y268" s="260"/>
      <c r="Z268" s="261"/>
      <c r="AA268" s="261"/>
      <c r="AB268" s="261"/>
      <c r="AC268" s="261"/>
      <c r="AD268" s="261"/>
      <c r="AE268" s="261"/>
      <c r="AF268" s="322"/>
    </row>
    <row r="269" spans="1:32" s="257" customFormat="1" ht="12" customHeight="1" hidden="1">
      <c r="A269" s="251"/>
      <c r="B269" s="252"/>
      <c r="C269" s="252"/>
      <c r="D269" s="252"/>
      <c r="E269" s="52">
        <v>149</v>
      </c>
      <c r="F269" s="337" t="s">
        <v>153</v>
      </c>
      <c r="G269" s="335">
        <v>64</v>
      </c>
      <c r="H269" s="337" t="s">
        <v>32</v>
      </c>
      <c r="I269" s="337" t="s">
        <v>268</v>
      </c>
      <c r="J269" s="190" t="s">
        <v>277</v>
      </c>
      <c r="Q269" s="251"/>
      <c r="R269" s="251"/>
      <c r="S269" s="251"/>
      <c r="T269" s="251"/>
      <c r="U269" s="258"/>
      <c r="V269" s="251"/>
      <c r="W269" s="259"/>
      <c r="X269" s="259"/>
      <c r="Y269" s="260"/>
      <c r="Z269" s="261"/>
      <c r="AA269" s="261"/>
      <c r="AB269" s="261"/>
      <c r="AC269" s="261"/>
      <c r="AD269" s="261"/>
      <c r="AE269" s="261"/>
      <c r="AF269" s="322"/>
    </row>
    <row r="270" spans="1:32" s="257" customFormat="1" ht="12" customHeight="1" hidden="1">
      <c r="A270" s="251"/>
      <c r="B270" s="252"/>
      <c r="C270" s="252"/>
      <c r="D270" s="252"/>
      <c r="E270" s="189">
        <v>150</v>
      </c>
      <c r="F270" s="334" t="s">
        <v>434</v>
      </c>
      <c r="G270" s="251">
        <v>273</v>
      </c>
      <c r="H270" s="334" t="s">
        <v>330</v>
      </c>
      <c r="I270" s="336" t="s">
        <v>252</v>
      </c>
      <c r="J270" s="196" t="s">
        <v>145</v>
      </c>
      <c r="Q270" s="251"/>
      <c r="R270" s="251"/>
      <c r="S270" s="251"/>
      <c r="T270" s="251"/>
      <c r="U270" s="258"/>
      <c r="V270" s="251"/>
      <c r="W270" s="259"/>
      <c r="X270" s="259"/>
      <c r="Y270" s="260"/>
      <c r="Z270" s="261"/>
      <c r="AA270" s="261"/>
      <c r="AB270" s="261"/>
      <c r="AC270" s="261"/>
      <c r="AD270" s="261"/>
      <c r="AE270" s="261"/>
      <c r="AF270" s="322"/>
    </row>
    <row r="271" spans="1:32" s="257" customFormat="1" ht="12" customHeight="1" hidden="1">
      <c r="A271" s="251"/>
      <c r="B271" s="252"/>
      <c r="C271" s="252"/>
      <c r="D271" s="252"/>
      <c r="E271" s="52">
        <v>151</v>
      </c>
      <c r="F271" s="334" t="s">
        <v>140</v>
      </c>
      <c r="G271" s="335">
        <v>65</v>
      </c>
      <c r="H271" s="334" t="s">
        <v>30</v>
      </c>
      <c r="I271" s="336" t="s">
        <v>270</v>
      </c>
      <c r="J271" s="196" t="s">
        <v>124</v>
      </c>
      <c r="Q271" s="251"/>
      <c r="R271" s="251"/>
      <c r="S271" s="251"/>
      <c r="T271" s="251"/>
      <c r="U271" s="258"/>
      <c r="V271" s="251"/>
      <c r="W271" s="259"/>
      <c r="X271" s="259"/>
      <c r="Y271" s="260"/>
      <c r="Z271" s="261"/>
      <c r="AA271" s="261"/>
      <c r="AB271" s="261"/>
      <c r="AC271" s="261"/>
      <c r="AD271" s="261"/>
      <c r="AE271" s="261"/>
      <c r="AF271" s="322"/>
    </row>
    <row r="272" spans="1:32" s="257" customFormat="1" ht="12" customHeight="1" hidden="1">
      <c r="A272" s="251"/>
      <c r="B272" s="252"/>
      <c r="C272" s="252"/>
      <c r="D272" s="252"/>
      <c r="E272" s="189">
        <v>152</v>
      </c>
      <c r="F272" s="334" t="s">
        <v>339</v>
      </c>
      <c r="G272" s="328">
        <v>217</v>
      </c>
      <c r="H272" s="334" t="s">
        <v>31</v>
      </c>
      <c r="I272" s="336" t="s">
        <v>310</v>
      </c>
      <c r="J272" s="196" t="s">
        <v>92</v>
      </c>
      <c r="Q272" s="251"/>
      <c r="R272" s="251"/>
      <c r="S272" s="251"/>
      <c r="T272" s="251"/>
      <c r="U272" s="258"/>
      <c r="V272" s="251"/>
      <c r="W272" s="259"/>
      <c r="X272" s="259"/>
      <c r="Y272" s="260"/>
      <c r="Z272" s="261"/>
      <c r="AA272" s="261"/>
      <c r="AB272" s="261"/>
      <c r="AC272" s="261"/>
      <c r="AD272" s="261"/>
      <c r="AE272" s="261"/>
      <c r="AF272" s="322"/>
    </row>
    <row r="273" spans="1:32" s="56" customFormat="1" ht="12" customHeight="1" hidden="1">
      <c r="A273" s="52"/>
      <c r="B273" s="53"/>
      <c r="C273" s="53"/>
      <c r="D273" s="53"/>
      <c r="E273" s="52">
        <v>153</v>
      </c>
      <c r="F273" s="337" t="s">
        <v>80</v>
      </c>
      <c r="G273" s="335">
        <v>66</v>
      </c>
      <c r="H273" s="334" t="s">
        <v>33</v>
      </c>
      <c r="I273" s="336" t="s">
        <v>221</v>
      </c>
      <c r="J273" s="336" t="s">
        <v>279</v>
      </c>
      <c r="Q273" s="52"/>
      <c r="R273" s="52"/>
      <c r="S273" s="52"/>
      <c r="T273" s="52"/>
      <c r="U273" s="54"/>
      <c r="V273" s="52"/>
      <c r="W273" s="61"/>
      <c r="X273" s="61"/>
      <c r="Y273" s="130"/>
      <c r="Z273" s="55"/>
      <c r="AA273" s="55"/>
      <c r="AB273" s="55"/>
      <c r="AC273" s="55"/>
      <c r="AD273" s="55"/>
      <c r="AE273" s="261"/>
      <c r="AF273" s="322"/>
    </row>
    <row r="274" spans="1:32" s="106" customFormat="1" ht="12" customHeight="1" hidden="1">
      <c r="A274" s="58"/>
      <c r="B274" s="69"/>
      <c r="C274" s="69"/>
      <c r="D274" s="69"/>
      <c r="E274" s="189">
        <v>154</v>
      </c>
      <c r="F274" s="334" t="s">
        <v>324</v>
      </c>
      <c r="G274" s="335">
        <v>140</v>
      </c>
      <c r="H274" s="334" t="s">
        <v>330</v>
      </c>
      <c r="I274" s="336" t="s">
        <v>228</v>
      </c>
      <c r="J274" s="196" t="s">
        <v>145</v>
      </c>
      <c r="Q274" s="58"/>
      <c r="R274" s="58"/>
      <c r="S274" s="52"/>
      <c r="T274" s="52"/>
      <c r="U274" s="54"/>
      <c r="V274" s="52"/>
      <c r="W274" s="61"/>
      <c r="X274" s="61"/>
      <c r="Y274" s="130"/>
      <c r="Z274" s="55"/>
      <c r="AA274" s="120"/>
      <c r="AB274" s="120"/>
      <c r="AC274" s="120"/>
      <c r="AD274" s="120"/>
      <c r="AE274" s="55"/>
      <c r="AF274" s="317"/>
    </row>
    <row r="275" spans="1:32" s="106" customFormat="1" ht="12" customHeight="1" hidden="1">
      <c r="A275" s="58"/>
      <c r="B275" s="69"/>
      <c r="C275" s="69"/>
      <c r="D275" s="69"/>
      <c r="E275" s="52">
        <v>155</v>
      </c>
      <c r="F275" s="334" t="s">
        <v>6</v>
      </c>
      <c r="G275" s="328">
        <v>194</v>
      </c>
      <c r="H275" s="334" t="s">
        <v>30</v>
      </c>
      <c r="I275" s="336" t="s">
        <v>229</v>
      </c>
      <c r="J275" s="196" t="s">
        <v>124</v>
      </c>
      <c r="K275" s="141"/>
      <c r="M275" s="58"/>
      <c r="N275" s="115"/>
      <c r="O275" s="69"/>
      <c r="P275" s="69"/>
      <c r="Q275" s="58"/>
      <c r="R275" s="58"/>
      <c r="S275" s="52"/>
      <c r="T275" s="52"/>
      <c r="U275" s="54"/>
      <c r="V275" s="52"/>
      <c r="W275" s="61"/>
      <c r="X275" s="61"/>
      <c r="Y275" s="130"/>
      <c r="Z275" s="55"/>
      <c r="AA275" s="120"/>
      <c r="AB275" s="120"/>
      <c r="AC275" s="120"/>
      <c r="AD275" s="120"/>
      <c r="AE275" s="120"/>
      <c r="AF275" s="323"/>
    </row>
    <row r="276" spans="1:32" s="106" customFormat="1" ht="12.75" customHeight="1" hidden="1">
      <c r="A276" s="58"/>
      <c r="B276" s="69"/>
      <c r="C276" s="69"/>
      <c r="D276" s="69"/>
      <c r="E276" s="189">
        <v>156</v>
      </c>
      <c r="F276" s="334" t="s">
        <v>488</v>
      </c>
      <c r="G276" s="328">
        <v>290</v>
      </c>
      <c r="H276" s="334" t="s">
        <v>30</v>
      </c>
      <c r="I276" s="336" t="s">
        <v>270</v>
      </c>
      <c r="J276" s="196" t="s">
        <v>124</v>
      </c>
      <c r="K276" s="139"/>
      <c r="M276" s="58"/>
      <c r="N276" s="115"/>
      <c r="O276" s="69"/>
      <c r="P276" s="69"/>
      <c r="Q276" s="75"/>
      <c r="R276" s="58"/>
      <c r="S276" s="52"/>
      <c r="T276" s="52"/>
      <c r="U276" s="54"/>
      <c r="V276" s="52"/>
      <c r="W276" s="61"/>
      <c r="X276" s="61"/>
      <c r="Y276" s="130"/>
      <c r="Z276" s="55"/>
      <c r="AA276" s="120"/>
      <c r="AB276" s="120"/>
      <c r="AC276" s="120"/>
      <c r="AD276" s="120"/>
      <c r="AE276" s="120"/>
      <c r="AF276" s="323"/>
    </row>
    <row r="277" spans="1:32" s="106" customFormat="1" ht="12.75" customHeight="1" hidden="1">
      <c r="A277" s="58"/>
      <c r="B277" s="69"/>
      <c r="C277" s="69"/>
      <c r="D277" s="69"/>
      <c r="E277" s="52">
        <v>157</v>
      </c>
      <c r="F277" s="106" t="s">
        <v>489</v>
      </c>
      <c r="G277" s="328">
        <v>286</v>
      </c>
      <c r="H277" s="106" t="s">
        <v>33</v>
      </c>
      <c r="I277" s="106" t="s">
        <v>221</v>
      </c>
      <c r="J277" s="190" t="s">
        <v>279</v>
      </c>
      <c r="K277" s="139"/>
      <c r="L277" s="69"/>
      <c r="M277" s="58"/>
      <c r="N277" s="69"/>
      <c r="O277" s="69"/>
      <c r="P277" s="69"/>
      <c r="Q277" s="75"/>
      <c r="R277" s="58"/>
      <c r="S277" s="52"/>
      <c r="T277" s="52"/>
      <c r="U277" s="54"/>
      <c r="V277" s="52"/>
      <c r="W277" s="61"/>
      <c r="X277" s="61"/>
      <c r="Y277" s="132"/>
      <c r="Z277" s="120"/>
      <c r="AA277" s="120"/>
      <c r="AB277" s="120"/>
      <c r="AC277" s="120"/>
      <c r="AD277" s="120"/>
      <c r="AE277" s="120"/>
      <c r="AF277" s="323"/>
    </row>
    <row r="278" spans="1:32" s="78" customFormat="1" ht="12.75" customHeight="1" hidden="1">
      <c r="A278" s="75"/>
      <c r="B278" s="122"/>
      <c r="C278" s="122"/>
      <c r="D278" s="122"/>
      <c r="E278" s="189">
        <v>158</v>
      </c>
      <c r="F278" s="334" t="s">
        <v>154</v>
      </c>
      <c r="G278" s="335">
        <v>67</v>
      </c>
      <c r="H278" s="334" t="s">
        <v>32</v>
      </c>
      <c r="I278" s="336" t="s">
        <v>268</v>
      </c>
      <c r="J278" s="196" t="s">
        <v>277</v>
      </c>
      <c r="K278" s="139"/>
      <c r="L278" s="51"/>
      <c r="M278" s="58"/>
      <c r="N278" s="115"/>
      <c r="O278" s="122"/>
      <c r="P278" s="122"/>
      <c r="Q278" s="75"/>
      <c r="R278" s="58"/>
      <c r="S278" s="52"/>
      <c r="T278" s="52"/>
      <c r="U278" s="54"/>
      <c r="V278" s="52"/>
      <c r="W278" s="61"/>
      <c r="X278" s="61"/>
      <c r="Y278" s="132"/>
      <c r="Z278" s="120"/>
      <c r="AA278" s="123"/>
      <c r="AB278" s="123"/>
      <c r="AC278" s="123"/>
      <c r="AD278" s="123"/>
      <c r="AE278" s="120"/>
      <c r="AF278" s="323"/>
    </row>
    <row r="279" spans="1:32" s="78" customFormat="1" ht="12.75" customHeight="1" hidden="1">
      <c r="A279" s="75"/>
      <c r="B279" s="122"/>
      <c r="C279" s="122"/>
      <c r="D279" s="122"/>
      <c r="E279" s="52">
        <v>159</v>
      </c>
      <c r="F279" s="342" t="s">
        <v>490</v>
      </c>
      <c r="G279" s="401">
        <v>281</v>
      </c>
      <c r="H279" s="334" t="s">
        <v>31</v>
      </c>
      <c r="I279" s="336" t="s">
        <v>325</v>
      </c>
      <c r="J279" s="196" t="s">
        <v>91</v>
      </c>
      <c r="K279" s="140"/>
      <c r="L279" s="51"/>
      <c r="M279" s="59"/>
      <c r="N279" s="115"/>
      <c r="O279" s="122"/>
      <c r="P279" s="122"/>
      <c r="Q279" s="75"/>
      <c r="R279" s="58"/>
      <c r="S279" s="52"/>
      <c r="T279" s="52"/>
      <c r="U279" s="54"/>
      <c r="V279" s="52"/>
      <c r="W279" s="61"/>
      <c r="X279" s="119"/>
      <c r="Y279" s="132"/>
      <c r="Z279" s="120"/>
      <c r="AA279" s="123"/>
      <c r="AB279" s="123"/>
      <c r="AC279" s="123"/>
      <c r="AD279" s="123"/>
      <c r="AE279" s="123"/>
      <c r="AF279" s="324"/>
    </row>
    <row r="280" spans="1:32" s="78" customFormat="1" ht="12" customHeight="1" hidden="1">
      <c r="A280" s="75"/>
      <c r="B280" s="122"/>
      <c r="C280" s="122"/>
      <c r="D280" s="122"/>
      <c r="E280" s="189">
        <v>160</v>
      </c>
      <c r="F280" s="342" t="s">
        <v>275</v>
      </c>
      <c r="G280" s="335">
        <v>151</v>
      </c>
      <c r="H280" s="334" t="s">
        <v>33</v>
      </c>
      <c r="I280" s="336" t="s">
        <v>221</v>
      </c>
      <c r="J280" s="196" t="s">
        <v>279</v>
      </c>
      <c r="K280" s="75"/>
      <c r="L280" s="51"/>
      <c r="M280" s="59"/>
      <c r="N280" s="115"/>
      <c r="O280" s="49"/>
      <c r="P280" s="49"/>
      <c r="Q280" s="75"/>
      <c r="R280" s="58"/>
      <c r="S280" s="52"/>
      <c r="T280" s="52"/>
      <c r="U280" s="54"/>
      <c r="V280" s="52"/>
      <c r="W280" s="61"/>
      <c r="X280" s="119"/>
      <c r="Y280" s="132"/>
      <c r="Z280" s="120"/>
      <c r="AA280" s="123"/>
      <c r="AB280" s="123"/>
      <c r="AC280" s="123"/>
      <c r="AD280" s="123"/>
      <c r="AE280" s="123"/>
      <c r="AF280" s="324"/>
    </row>
    <row r="281" spans="5:32" ht="12" customHeight="1" hidden="1">
      <c r="E281" s="52">
        <v>161</v>
      </c>
      <c r="F281" s="334" t="s">
        <v>340</v>
      </c>
      <c r="G281" s="328">
        <v>230</v>
      </c>
      <c r="H281" s="334" t="s">
        <v>31</v>
      </c>
      <c r="I281" s="336" t="s">
        <v>267</v>
      </c>
      <c r="J281" s="196" t="s">
        <v>91</v>
      </c>
      <c r="K281" s="75"/>
      <c r="L281" s="51"/>
      <c r="M281" s="59"/>
      <c r="N281" s="118"/>
      <c r="S281" s="52"/>
      <c r="T281" s="52"/>
      <c r="U281" s="54"/>
      <c r="V281" s="58"/>
      <c r="W281" s="119"/>
      <c r="X281" s="119"/>
      <c r="Y281" s="133"/>
      <c r="Z281" s="123"/>
      <c r="AE281" s="123"/>
      <c r="AF281" s="324"/>
    </row>
    <row r="282" spans="5:26" ht="12" customHeight="1" hidden="1">
      <c r="E282" s="189">
        <v>162</v>
      </c>
      <c r="F282" s="334" t="s">
        <v>282</v>
      </c>
      <c r="G282" s="335">
        <v>103</v>
      </c>
      <c r="H282" s="334" t="s">
        <v>31</v>
      </c>
      <c r="I282" s="336" t="s">
        <v>226</v>
      </c>
      <c r="J282" s="196" t="s">
        <v>91</v>
      </c>
      <c r="K282" s="75"/>
      <c r="L282" s="110"/>
      <c r="M282" s="109"/>
      <c r="N282" s="118"/>
      <c r="S282" s="52"/>
      <c r="T282" s="52"/>
      <c r="U282" s="54"/>
      <c r="V282" s="58"/>
      <c r="W282" s="119"/>
      <c r="X282" s="119"/>
      <c r="Y282" s="133"/>
      <c r="Z282" s="123"/>
    </row>
    <row r="283" spans="5:26" ht="12" customHeight="1" hidden="1">
      <c r="E283" s="52">
        <v>163</v>
      </c>
      <c r="F283" s="334" t="s">
        <v>25</v>
      </c>
      <c r="G283" s="335">
        <v>164</v>
      </c>
      <c r="H283" s="334" t="s">
        <v>32</v>
      </c>
      <c r="I283" s="336" t="s">
        <v>268</v>
      </c>
      <c r="J283" s="196" t="s">
        <v>277</v>
      </c>
      <c r="K283" s="75"/>
      <c r="L283" s="110"/>
      <c r="M283" s="109"/>
      <c r="N283" s="118"/>
      <c r="S283" s="58"/>
      <c r="T283" s="58"/>
      <c r="U283" s="111"/>
      <c r="V283" s="58"/>
      <c r="W283" s="119"/>
      <c r="X283" s="119"/>
      <c r="Y283" s="133"/>
      <c r="Z283" s="123"/>
    </row>
    <row r="284" spans="5:24" ht="12" customHeight="1" hidden="1">
      <c r="E284" s="189">
        <v>164</v>
      </c>
      <c r="F284" s="334" t="s">
        <v>164</v>
      </c>
      <c r="G284" s="335">
        <v>96</v>
      </c>
      <c r="H284" s="334" t="s">
        <v>35</v>
      </c>
      <c r="I284" s="336" t="s">
        <v>248</v>
      </c>
      <c r="J284" s="196" t="s">
        <v>220</v>
      </c>
      <c r="K284" s="75"/>
      <c r="L284" s="110"/>
      <c r="M284" s="109"/>
      <c r="N284" s="118"/>
      <c r="S284" s="58"/>
      <c r="T284" s="58"/>
      <c r="U284" s="111"/>
      <c r="V284" s="58"/>
      <c r="W284" s="119"/>
      <c r="X284" s="119"/>
    </row>
    <row r="285" spans="5:24" ht="12" customHeight="1" hidden="1">
      <c r="E285" s="52">
        <v>165</v>
      </c>
      <c r="F285" s="334" t="s">
        <v>438</v>
      </c>
      <c r="G285" s="328">
        <v>255</v>
      </c>
      <c r="H285" s="334" t="s">
        <v>130</v>
      </c>
      <c r="I285" s="336" t="s">
        <v>312</v>
      </c>
      <c r="J285" s="196" t="s">
        <v>130</v>
      </c>
      <c r="K285" s="75"/>
      <c r="L285" s="110"/>
      <c r="M285" s="109"/>
      <c r="N285" s="118"/>
      <c r="S285" s="75"/>
      <c r="T285" s="75"/>
      <c r="U285" s="121"/>
      <c r="V285" s="58"/>
      <c r="W285" s="119"/>
      <c r="X285" s="119"/>
    </row>
    <row r="286" spans="5:23" ht="12" customHeight="1" hidden="1">
      <c r="E286" s="189">
        <v>166</v>
      </c>
      <c r="F286" s="334" t="s">
        <v>148</v>
      </c>
      <c r="G286" s="335">
        <v>68</v>
      </c>
      <c r="H286" s="334" t="s">
        <v>36</v>
      </c>
      <c r="I286" s="336" t="s">
        <v>316</v>
      </c>
      <c r="J286" s="196" t="s">
        <v>133</v>
      </c>
      <c r="K286" s="4"/>
      <c r="L286" s="110"/>
      <c r="M286" s="109"/>
      <c r="N286" s="118"/>
      <c r="S286" s="75"/>
      <c r="T286" s="75"/>
      <c r="U286" s="121"/>
      <c r="V286" s="58"/>
      <c r="W286" s="119"/>
    </row>
    <row r="287" spans="5:23" ht="12" customHeight="1" hidden="1">
      <c r="E287" s="52">
        <v>167</v>
      </c>
      <c r="F287" s="337" t="s">
        <v>491</v>
      </c>
      <c r="G287" s="402">
        <v>289</v>
      </c>
      <c r="H287" s="334" t="s">
        <v>34</v>
      </c>
      <c r="I287" s="336" t="s">
        <v>234</v>
      </c>
      <c r="J287" s="196" t="s">
        <v>169</v>
      </c>
      <c r="K287" s="4"/>
      <c r="L287" s="110"/>
      <c r="M287" s="109"/>
      <c r="N287" s="118"/>
      <c r="S287" s="75"/>
      <c r="T287" s="75"/>
      <c r="U287" s="121"/>
      <c r="V287" s="58"/>
      <c r="W287" s="119"/>
    </row>
    <row r="288" spans="5:23" ht="12" customHeight="1" hidden="1">
      <c r="E288" s="189">
        <v>168</v>
      </c>
      <c r="F288" s="334" t="s">
        <v>81</v>
      </c>
      <c r="G288" s="335">
        <v>71</v>
      </c>
      <c r="H288" s="334" t="s">
        <v>33</v>
      </c>
      <c r="I288" s="336" t="s">
        <v>221</v>
      </c>
      <c r="J288" s="196" t="s">
        <v>279</v>
      </c>
      <c r="K288" s="4"/>
      <c r="L288" s="110"/>
      <c r="M288" s="109"/>
      <c r="N288" s="118"/>
      <c r="S288" s="75"/>
      <c r="T288" s="75"/>
      <c r="U288" s="121"/>
      <c r="V288" s="52"/>
      <c r="W288" s="61"/>
    </row>
    <row r="289" spans="5:23" ht="12" customHeight="1" hidden="1">
      <c r="E289" s="52">
        <v>169</v>
      </c>
      <c r="F289" s="78" t="s">
        <v>69</v>
      </c>
      <c r="G289" s="335">
        <v>168</v>
      </c>
      <c r="H289" s="106" t="s">
        <v>330</v>
      </c>
      <c r="I289" s="339" t="s">
        <v>227</v>
      </c>
      <c r="J289" s="196" t="s">
        <v>145</v>
      </c>
      <c r="K289" s="4"/>
      <c r="L289" s="110"/>
      <c r="M289" s="109"/>
      <c r="N289" s="118"/>
      <c r="S289" s="75"/>
      <c r="T289" s="75"/>
      <c r="U289" s="121"/>
      <c r="V289" s="52"/>
      <c r="W289" s="61"/>
    </row>
    <row r="290" spans="5:23" ht="12" customHeight="1" hidden="1">
      <c r="E290" s="189">
        <v>170</v>
      </c>
      <c r="F290" s="334" t="s">
        <v>11</v>
      </c>
      <c r="G290" s="328">
        <v>215</v>
      </c>
      <c r="H290" s="334" t="s">
        <v>31</v>
      </c>
      <c r="I290" s="336" t="s">
        <v>225</v>
      </c>
      <c r="J290" s="196" t="s">
        <v>91</v>
      </c>
      <c r="K290" s="4"/>
      <c r="L290" s="110"/>
      <c r="M290" s="109"/>
      <c r="V290" s="52"/>
      <c r="W290" s="61"/>
    </row>
    <row r="291" spans="5:23" ht="12" customHeight="1" hidden="1">
      <c r="E291" s="52">
        <v>171</v>
      </c>
      <c r="F291" s="334" t="s">
        <v>141</v>
      </c>
      <c r="G291" s="335">
        <v>77</v>
      </c>
      <c r="H291" s="334" t="s">
        <v>34</v>
      </c>
      <c r="I291" s="336" t="s">
        <v>234</v>
      </c>
      <c r="J291" s="196" t="s">
        <v>169</v>
      </c>
      <c r="K291" s="4"/>
      <c r="V291" s="52"/>
      <c r="W291" s="61"/>
    </row>
    <row r="292" spans="5:23" ht="12" customHeight="1" hidden="1">
      <c r="E292" s="189">
        <v>172</v>
      </c>
      <c r="F292" s="334" t="s">
        <v>341</v>
      </c>
      <c r="G292" s="335">
        <v>102</v>
      </c>
      <c r="H292" s="334" t="s">
        <v>30</v>
      </c>
      <c r="I292" s="336" t="s">
        <v>270</v>
      </c>
      <c r="J292" s="196" t="s">
        <v>124</v>
      </c>
      <c r="K292" s="4"/>
      <c r="V292" s="52"/>
      <c r="W292" s="61"/>
    </row>
    <row r="293" spans="5:23" ht="12" customHeight="1" hidden="1">
      <c r="E293" s="52">
        <v>173</v>
      </c>
      <c r="F293" s="334" t="s">
        <v>342</v>
      </c>
      <c r="G293" s="335">
        <v>99</v>
      </c>
      <c r="H293" s="334" t="s">
        <v>330</v>
      </c>
      <c r="I293" s="336" t="s">
        <v>230</v>
      </c>
      <c r="J293" s="196" t="s">
        <v>145</v>
      </c>
      <c r="K293" s="4"/>
      <c r="V293" s="52"/>
      <c r="W293" s="61"/>
    </row>
    <row r="294" spans="5:23" ht="12" customHeight="1" hidden="1">
      <c r="E294" s="189">
        <v>174</v>
      </c>
      <c r="F294" s="334" t="s">
        <v>287</v>
      </c>
      <c r="G294" s="335">
        <v>72</v>
      </c>
      <c r="H294" s="334" t="s">
        <v>34</v>
      </c>
      <c r="I294" s="336" t="s">
        <v>234</v>
      </c>
      <c r="J294" s="196" t="s">
        <v>169</v>
      </c>
      <c r="K294" s="4"/>
      <c r="V294" s="52"/>
      <c r="W294" s="61"/>
    </row>
    <row r="295" spans="5:23" ht="12" customHeight="1" hidden="1">
      <c r="E295" s="52">
        <v>175</v>
      </c>
      <c r="F295" s="106" t="s">
        <v>142</v>
      </c>
      <c r="G295" s="335">
        <v>73</v>
      </c>
      <c r="H295" s="334" t="s">
        <v>30</v>
      </c>
      <c r="I295" s="344" t="s">
        <v>229</v>
      </c>
      <c r="J295" s="163" t="s">
        <v>124</v>
      </c>
      <c r="K295" s="4"/>
      <c r="V295" s="52"/>
      <c r="W295" s="61"/>
    </row>
    <row r="296" spans="5:23" ht="12" customHeight="1" hidden="1">
      <c r="E296" s="189">
        <v>176</v>
      </c>
      <c r="F296" s="253" t="s">
        <v>273</v>
      </c>
      <c r="G296" s="335">
        <v>157</v>
      </c>
      <c r="H296" s="255" t="s">
        <v>330</v>
      </c>
      <c r="I296" s="256" t="s">
        <v>228</v>
      </c>
      <c r="J296" s="256" t="s">
        <v>145</v>
      </c>
      <c r="K296" s="4"/>
      <c r="V296" s="52"/>
      <c r="W296" s="61"/>
    </row>
    <row r="297" spans="5:23" ht="12" customHeight="1" hidden="1">
      <c r="E297" s="52">
        <v>177</v>
      </c>
      <c r="F297" s="253" t="s">
        <v>70</v>
      </c>
      <c r="G297" s="335">
        <v>98</v>
      </c>
      <c r="H297" s="255" t="s">
        <v>30</v>
      </c>
      <c r="I297" s="256" t="s">
        <v>229</v>
      </c>
      <c r="J297" s="256" t="s">
        <v>124</v>
      </c>
      <c r="K297" s="4"/>
      <c r="V297" s="52"/>
      <c r="W297" s="61"/>
    </row>
    <row r="298" spans="5:23" ht="12" customHeight="1" hidden="1">
      <c r="E298" s="189">
        <v>178</v>
      </c>
      <c r="F298" s="253" t="s">
        <v>292</v>
      </c>
      <c r="G298" s="335">
        <v>74</v>
      </c>
      <c r="H298" s="255" t="s">
        <v>30</v>
      </c>
      <c r="I298" s="256" t="s">
        <v>229</v>
      </c>
      <c r="J298" s="256" t="s">
        <v>124</v>
      </c>
      <c r="K298" s="4"/>
      <c r="V298" s="52"/>
      <c r="W298" s="61"/>
    </row>
    <row r="299" spans="5:23" ht="12" customHeight="1" hidden="1">
      <c r="E299" s="52">
        <v>179</v>
      </c>
      <c r="F299" s="253" t="s">
        <v>170</v>
      </c>
      <c r="G299" s="335">
        <v>76</v>
      </c>
      <c r="H299" s="255" t="s">
        <v>31</v>
      </c>
      <c r="I299" s="256" t="s">
        <v>325</v>
      </c>
      <c r="J299" s="256" t="s">
        <v>91</v>
      </c>
      <c r="K299" s="4"/>
      <c r="V299" s="52"/>
      <c r="W299" s="61"/>
    </row>
    <row r="300" spans="5:23" ht="12" customHeight="1" hidden="1">
      <c r="E300" s="189">
        <v>180</v>
      </c>
      <c r="F300" s="253" t="s">
        <v>343</v>
      </c>
      <c r="G300" s="328">
        <v>221</v>
      </c>
      <c r="H300" s="255" t="s">
        <v>30</v>
      </c>
      <c r="I300" s="256" t="s">
        <v>229</v>
      </c>
      <c r="J300" s="256" t="s">
        <v>124</v>
      </c>
      <c r="K300" s="4"/>
      <c r="V300" s="52"/>
      <c r="W300" s="61"/>
    </row>
    <row r="301" spans="5:23" ht="12.75" customHeight="1" hidden="1">
      <c r="E301" s="189">
        <v>181</v>
      </c>
      <c r="F301" s="346" t="s">
        <v>492</v>
      </c>
      <c r="G301" s="402">
        <v>279</v>
      </c>
      <c r="H301" s="121" t="s">
        <v>33</v>
      </c>
      <c r="I301" s="121" t="s">
        <v>221</v>
      </c>
      <c r="J301" s="2" t="s">
        <v>279</v>
      </c>
      <c r="K301" s="4"/>
      <c r="V301" s="52"/>
      <c r="W301" s="61"/>
    </row>
    <row r="302" spans="5:23" ht="12.75" hidden="1">
      <c r="E302" s="189">
        <v>182</v>
      </c>
      <c r="F302" s="346" t="s">
        <v>326</v>
      </c>
      <c r="G302" s="335">
        <v>117</v>
      </c>
      <c r="H302" s="121" t="s">
        <v>39</v>
      </c>
      <c r="I302" s="121" t="s">
        <v>172</v>
      </c>
      <c r="J302" s="2" t="s">
        <v>143</v>
      </c>
      <c r="K302" s="4"/>
      <c r="V302" s="52"/>
      <c r="W302" s="61"/>
    </row>
    <row r="303" spans="5:23" ht="12.75" hidden="1">
      <c r="E303" s="189">
        <v>183</v>
      </c>
      <c r="F303" s="346" t="s">
        <v>26</v>
      </c>
      <c r="G303" s="401">
        <v>186</v>
      </c>
      <c r="H303" s="121" t="s">
        <v>31</v>
      </c>
      <c r="I303" s="121" t="s">
        <v>27</v>
      </c>
      <c r="J303" s="2" t="s">
        <v>91</v>
      </c>
      <c r="K303" s="4"/>
      <c r="V303" s="52"/>
      <c r="W303" s="61"/>
    </row>
    <row r="304" spans="5:23" ht="12.75" hidden="1">
      <c r="E304" s="189">
        <v>184</v>
      </c>
      <c r="F304" s="346" t="s">
        <v>293</v>
      </c>
      <c r="G304" s="335">
        <v>78</v>
      </c>
      <c r="H304" s="121" t="s">
        <v>30</v>
      </c>
      <c r="I304" s="121" t="s">
        <v>270</v>
      </c>
      <c r="J304" s="2" t="s">
        <v>124</v>
      </c>
      <c r="K304" s="4"/>
      <c r="V304" s="52"/>
      <c r="W304" s="61"/>
    </row>
    <row r="305" spans="5:23" ht="12.75" hidden="1">
      <c r="E305" s="189">
        <v>185</v>
      </c>
      <c r="F305" s="346" t="s">
        <v>73</v>
      </c>
      <c r="G305" s="335">
        <v>167</v>
      </c>
      <c r="H305" s="121" t="s">
        <v>29</v>
      </c>
      <c r="I305" s="121" t="s">
        <v>321</v>
      </c>
      <c r="J305" s="2" t="s">
        <v>92</v>
      </c>
      <c r="K305" s="4"/>
      <c r="V305" s="52"/>
      <c r="W305" s="61"/>
    </row>
    <row r="306" spans="5:23" ht="12.75" hidden="1">
      <c r="E306" s="189">
        <v>186</v>
      </c>
      <c r="F306" s="346" t="s">
        <v>173</v>
      </c>
      <c r="G306" s="335">
        <v>79</v>
      </c>
      <c r="H306" s="121" t="s">
        <v>34</v>
      </c>
      <c r="I306" s="121" t="s">
        <v>234</v>
      </c>
      <c r="J306" s="2" t="s">
        <v>169</v>
      </c>
      <c r="K306" s="4"/>
      <c r="V306" s="52"/>
      <c r="W306" s="61"/>
    </row>
    <row r="307" spans="5:23" ht="12.75" hidden="1">
      <c r="E307" s="189">
        <v>187</v>
      </c>
      <c r="F307" s="1" t="s">
        <v>82</v>
      </c>
      <c r="G307" s="335">
        <v>80</v>
      </c>
      <c r="H307" s="107" t="s">
        <v>33</v>
      </c>
      <c r="I307" s="107" t="s">
        <v>221</v>
      </c>
      <c r="J307" s="2" t="s">
        <v>279</v>
      </c>
      <c r="K307" s="4"/>
      <c r="V307" s="52"/>
      <c r="W307" s="61"/>
    </row>
    <row r="308" spans="5:23" ht="12.75" hidden="1">
      <c r="E308" s="189">
        <v>188</v>
      </c>
      <c r="F308" s="346" t="s">
        <v>435</v>
      </c>
      <c r="G308" s="402">
        <v>264</v>
      </c>
      <c r="H308" s="121" t="s">
        <v>32</v>
      </c>
      <c r="I308" s="121" t="s">
        <v>268</v>
      </c>
      <c r="J308" s="2" t="s">
        <v>277</v>
      </c>
      <c r="K308" s="4"/>
      <c r="V308" s="52"/>
      <c r="W308" s="61"/>
    </row>
    <row r="309" spans="5:23" ht="12.75" hidden="1">
      <c r="E309" s="189">
        <v>189</v>
      </c>
      <c r="F309" s="346" t="s">
        <v>28</v>
      </c>
      <c r="G309" s="328">
        <v>189</v>
      </c>
      <c r="H309" s="121" t="s">
        <v>35</v>
      </c>
      <c r="I309" s="121" t="s">
        <v>231</v>
      </c>
      <c r="J309" s="2" t="s">
        <v>220</v>
      </c>
      <c r="K309" s="4"/>
      <c r="V309" s="52"/>
      <c r="W309" s="61"/>
    </row>
    <row r="310" spans="5:23" ht="12.75" hidden="1">
      <c r="E310" s="189">
        <v>190</v>
      </c>
      <c r="F310" s="346" t="s">
        <v>262</v>
      </c>
      <c r="G310" s="254">
        <v>901</v>
      </c>
      <c r="H310" s="121" t="s">
        <v>93</v>
      </c>
      <c r="I310" s="121" t="s">
        <v>93</v>
      </c>
      <c r="J310" s="2" t="s">
        <v>93</v>
      </c>
      <c r="K310" s="4"/>
      <c r="V310" s="52"/>
      <c r="W310" s="61"/>
    </row>
    <row r="311" spans="5:23" ht="12.75" hidden="1">
      <c r="E311" s="189">
        <v>191</v>
      </c>
      <c r="F311" s="346" t="s">
        <v>263</v>
      </c>
      <c r="G311" s="254">
        <f>G310+1</f>
        <v>902</v>
      </c>
      <c r="H311" s="121" t="s">
        <v>93</v>
      </c>
      <c r="I311" s="121" t="s">
        <v>93</v>
      </c>
      <c r="J311" s="2" t="s">
        <v>93</v>
      </c>
      <c r="K311" s="4"/>
      <c r="V311" s="52"/>
      <c r="W311" s="61"/>
    </row>
    <row r="312" spans="5:23" ht="12.75" hidden="1">
      <c r="E312" s="189">
        <v>192</v>
      </c>
      <c r="F312" s="346" t="s">
        <v>264</v>
      </c>
      <c r="G312" s="254">
        <f>G311+1</f>
        <v>903</v>
      </c>
      <c r="H312" s="121" t="s">
        <v>93</v>
      </c>
      <c r="I312" s="121" t="s">
        <v>93</v>
      </c>
      <c r="J312" s="2" t="s">
        <v>93</v>
      </c>
      <c r="K312" s="4"/>
      <c r="V312" s="52"/>
      <c r="W312" s="61"/>
    </row>
    <row r="313" spans="5:23" ht="12.75" hidden="1">
      <c r="E313" s="189">
        <v>193</v>
      </c>
      <c r="F313" s="346" t="s">
        <v>265</v>
      </c>
      <c r="G313" s="254">
        <f>G312+1</f>
        <v>904</v>
      </c>
      <c r="H313" s="121" t="s">
        <v>93</v>
      </c>
      <c r="I313" s="121" t="s">
        <v>93</v>
      </c>
      <c r="J313" s="2" t="s">
        <v>93</v>
      </c>
      <c r="K313" s="4"/>
      <c r="V313" s="52"/>
      <c r="W313" s="61"/>
    </row>
    <row r="314" spans="5:23" ht="12.75" hidden="1">
      <c r="E314" s="189">
        <v>194</v>
      </c>
      <c r="F314" s="346" t="s">
        <v>208</v>
      </c>
      <c r="G314" s="254">
        <f>G313+1</f>
        <v>905</v>
      </c>
      <c r="H314" s="121" t="s">
        <v>93</v>
      </c>
      <c r="I314" s="121" t="s">
        <v>93</v>
      </c>
      <c r="J314" s="2" t="s">
        <v>93</v>
      </c>
      <c r="K314" s="4"/>
      <c r="V314" s="52"/>
      <c r="W314" s="61"/>
    </row>
    <row r="315" spans="5:23" ht="12.75" hidden="1">
      <c r="E315" s="189"/>
      <c r="F315" s="346"/>
      <c r="G315" s="121"/>
      <c r="H315" s="121"/>
      <c r="I315" s="121"/>
      <c r="K315" s="4"/>
      <c r="V315" s="52"/>
      <c r="W315" s="61"/>
    </row>
    <row r="316" spans="5:23" ht="12.75" hidden="1">
      <c r="E316" s="189"/>
      <c r="F316" s="346"/>
      <c r="G316" s="121"/>
      <c r="H316" s="121"/>
      <c r="I316" s="121"/>
      <c r="K316" s="4"/>
      <c r="V316" s="52"/>
      <c r="W316" s="61"/>
    </row>
    <row r="317" spans="5:23" ht="12.75" hidden="1">
      <c r="E317" s="189"/>
      <c r="F317" s="346"/>
      <c r="G317" s="121"/>
      <c r="H317" s="121"/>
      <c r="I317" s="121"/>
      <c r="K317" s="4"/>
      <c r="V317" s="52"/>
      <c r="W317" s="61"/>
    </row>
    <row r="318" spans="5:23" ht="12.75" hidden="1">
      <c r="E318" s="189"/>
      <c r="F318" s="346"/>
      <c r="G318" s="121"/>
      <c r="H318" s="121"/>
      <c r="I318" s="121"/>
      <c r="K318" s="4"/>
      <c r="V318" s="52"/>
      <c r="W318" s="61"/>
    </row>
    <row r="319" spans="5:23" ht="12.75" hidden="1">
      <c r="E319" s="189"/>
      <c r="F319" s="346"/>
      <c r="G319" s="121"/>
      <c r="H319" s="121"/>
      <c r="I319" s="121"/>
      <c r="K319" s="4"/>
      <c r="V319" s="52"/>
      <c r="W319" s="61"/>
    </row>
    <row r="320" spans="5:23" ht="12.75" hidden="1">
      <c r="E320" s="189"/>
      <c r="F320" s="346"/>
      <c r="G320" s="121"/>
      <c r="H320" s="121"/>
      <c r="I320" s="121"/>
      <c r="K320" s="4"/>
      <c r="V320" s="52"/>
      <c r="W320" s="61"/>
    </row>
    <row r="321" spans="5:23" ht="12.75" hidden="1">
      <c r="E321" s="189"/>
      <c r="F321" s="346"/>
      <c r="G321" s="121"/>
      <c r="H321" s="121"/>
      <c r="I321" s="121"/>
      <c r="K321" s="4"/>
      <c r="V321" s="52"/>
      <c r="W321" s="61"/>
    </row>
    <row r="322" spans="5:23" ht="12.75" hidden="1">
      <c r="E322" s="189"/>
      <c r="F322" s="346"/>
      <c r="G322" s="121"/>
      <c r="H322" s="121"/>
      <c r="I322" s="121"/>
      <c r="K322" s="4"/>
      <c r="V322" s="52"/>
      <c r="W322" s="61"/>
    </row>
    <row r="323" spans="5:23" ht="12.75" hidden="1">
      <c r="E323" s="189"/>
      <c r="F323" s="346"/>
      <c r="G323" s="121"/>
      <c r="H323" s="121"/>
      <c r="I323" s="121"/>
      <c r="K323" s="4"/>
      <c r="V323" s="52"/>
      <c r="W323" s="61"/>
    </row>
    <row r="324" spans="5:23" ht="12.75" hidden="1">
      <c r="E324" s="189"/>
      <c r="F324" s="346"/>
      <c r="G324" s="121"/>
      <c r="H324" s="121"/>
      <c r="I324" s="121"/>
      <c r="K324" s="4"/>
      <c r="V324" s="52"/>
      <c r="W324" s="61"/>
    </row>
    <row r="325" spans="5:23" ht="12.75" hidden="1">
      <c r="E325" s="189"/>
      <c r="F325" s="346"/>
      <c r="G325" s="121"/>
      <c r="H325" s="121"/>
      <c r="I325" s="121"/>
      <c r="K325" s="4"/>
      <c r="V325" s="52"/>
      <c r="W325" s="61"/>
    </row>
    <row r="326" spans="5:23" ht="12.75" hidden="1">
      <c r="E326" s="189"/>
      <c r="F326" s="346"/>
      <c r="G326" s="121"/>
      <c r="H326" s="121"/>
      <c r="I326" s="121"/>
      <c r="K326" s="4"/>
      <c r="V326" s="52"/>
      <c r="W326" s="61"/>
    </row>
    <row r="327" spans="5:23" ht="12.75" hidden="1">
      <c r="E327" s="52"/>
      <c r="F327" s="346"/>
      <c r="G327" s="121"/>
      <c r="H327" s="121"/>
      <c r="I327" s="121"/>
      <c r="K327" s="4"/>
      <c r="V327" s="52"/>
      <c r="W327" s="61"/>
    </row>
    <row r="328" spans="5:23" ht="12.75" hidden="1">
      <c r="E328" s="189"/>
      <c r="F328" s="346"/>
      <c r="G328" s="121"/>
      <c r="H328" s="121"/>
      <c r="I328" s="121"/>
      <c r="K328" s="4"/>
      <c r="V328" s="52"/>
      <c r="W328" s="61"/>
    </row>
    <row r="329" spans="5:23" ht="12.75" hidden="1">
      <c r="E329" s="52"/>
      <c r="F329" s="346"/>
      <c r="G329" s="121"/>
      <c r="H329" s="121"/>
      <c r="I329" s="121"/>
      <c r="K329" s="4"/>
      <c r="V329" s="52"/>
      <c r="W329" s="61"/>
    </row>
    <row r="330" spans="5:23" ht="12.75" hidden="1">
      <c r="E330" s="346"/>
      <c r="F330" s="346"/>
      <c r="G330" s="121"/>
      <c r="H330" s="121"/>
      <c r="I330" s="121"/>
      <c r="K330" s="4"/>
      <c r="V330" s="52"/>
      <c r="W330" s="61"/>
    </row>
    <row r="331" spans="5:23" ht="12.75" hidden="1">
      <c r="E331" s="346"/>
      <c r="F331" s="346"/>
      <c r="G331" s="121"/>
      <c r="H331" s="121"/>
      <c r="I331" s="121"/>
      <c r="K331" s="4"/>
      <c r="V331" s="52"/>
      <c r="W331" s="61"/>
    </row>
    <row r="332" spans="5:23" ht="12.75" hidden="1">
      <c r="E332" s="346"/>
      <c r="F332" s="346"/>
      <c r="G332" s="121"/>
      <c r="H332" s="121"/>
      <c r="I332" s="121"/>
      <c r="K332" s="4"/>
      <c r="V332" s="52"/>
      <c r="W332" s="61"/>
    </row>
    <row r="333" spans="5:23" ht="12.75" hidden="1">
      <c r="E333" s="346"/>
      <c r="F333" s="346"/>
      <c r="G333" s="121"/>
      <c r="H333" s="121"/>
      <c r="I333" s="121"/>
      <c r="K333" s="4"/>
      <c r="V333" s="52"/>
      <c r="W333" s="61"/>
    </row>
    <row r="334" spans="5:23" ht="12.75" hidden="1">
      <c r="E334" s="346"/>
      <c r="F334" s="346"/>
      <c r="G334" s="121"/>
      <c r="H334" s="121"/>
      <c r="I334" s="121"/>
      <c r="K334" s="4"/>
      <c r="V334" s="52"/>
      <c r="W334" s="61"/>
    </row>
    <row r="335" spans="5:23" ht="12.75" hidden="1">
      <c r="E335" s="346"/>
      <c r="F335" s="346"/>
      <c r="G335" s="121"/>
      <c r="H335" s="121"/>
      <c r="I335" s="121"/>
      <c r="K335" s="4"/>
      <c r="V335" s="52"/>
      <c r="W335" s="61"/>
    </row>
    <row r="336" spans="5:23" ht="12.75" hidden="1">
      <c r="E336" s="346"/>
      <c r="F336" s="346"/>
      <c r="G336" s="121"/>
      <c r="H336" s="121"/>
      <c r="I336" s="121"/>
      <c r="K336" s="4"/>
      <c r="V336" s="52"/>
      <c r="W336" s="61"/>
    </row>
    <row r="337" spans="5:23" ht="12.75" hidden="1">
      <c r="E337" s="346"/>
      <c r="F337" s="346"/>
      <c r="G337" s="121"/>
      <c r="H337" s="121"/>
      <c r="I337" s="121"/>
      <c r="K337" s="4"/>
      <c r="V337" s="52"/>
      <c r="W337" s="61"/>
    </row>
    <row r="338" spans="5:23" ht="12.75" hidden="1">
      <c r="E338" s="346"/>
      <c r="F338" s="346"/>
      <c r="G338" s="121"/>
      <c r="H338" s="121"/>
      <c r="I338" s="121"/>
      <c r="K338" s="4"/>
      <c r="V338" s="52"/>
      <c r="W338" s="61"/>
    </row>
    <row r="339" spans="5:23" ht="12.75" hidden="1">
      <c r="E339" s="346"/>
      <c r="F339" s="346"/>
      <c r="G339" s="121"/>
      <c r="H339" s="121"/>
      <c r="I339" s="121"/>
      <c r="K339" s="4"/>
      <c r="V339" s="52"/>
      <c r="W339" s="61"/>
    </row>
    <row r="340" spans="5:23" ht="12.75">
      <c r="E340" s="346"/>
      <c r="F340" s="346"/>
      <c r="G340" s="121"/>
      <c r="H340" s="121"/>
      <c r="I340" s="121"/>
      <c r="K340" s="4"/>
      <c r="V340" s="52"/>
      <c r="W340" s="61"/>
    </row>
    <row r="341" spans="5:23" ht="12.75">
      <c r="E341" s="346"/>
      <c r="F341" s="346"/>
      <c r="G341" s="121"/>
      <c r="H341" s="121"/>
      <c r="I341" s="121"/>
      <c r="K341" s="4"/>
      <c r="V341" s="52"/>
      <c r="W341" s="61"/>
    </row>
    <row r="342" spans="5:23" ht="12.75">
      <c r="E342" s="346"/>
      <c r="F342" s="346"/>
      <c r="G342" s="121"/>
      <c r="H342" s="121"/>
      <c r="I342" s="121"/>
      <c r="K342" s="4"/>
      <c r="V342" s="52"/>
      <c r="W342" s="61"/>
    </row>
    <row r="343" spans="5:23" ht="12.75">
      <c r="E343" s="346"/>
      <c r="F343" s="346"/>
      <c r="G343" s="121"/>
      <c r="H343" s="121"/>
      <c r="I343" s="121"/>
      <c r="K343" s="4"/>
      <c r="V343" s="52"/>
      <c r="W343" s="61"/>
    </row>
    <row r="344" spans="5:23" ht="12.75">
      <c r="E344" s="346"/>
      <c r="F344" s="346"/>
      <c r="G344" s="121"/>
      <c r="H344" s="121"/>
      <c r="I344" s="121"/>
      <c r="K344" s="4"/>
      <c r="V344" s="52"/>
      <c r="W344" s="61"/>
    </row>
    <row r="345" spans="5:23" ht="12.75">
      <c r="E345" s="346"/>
      <c r="F345" s="346"/>
      <c r="G345" s="121"/>
      <c r="H345" s="121"/>
      <c r="I345" s="121"/>
      <c r="K345" s="4"/>
      <c r="V345" s="52"/>
      <c r="W345" s="61"/>
    </row>
    <row r="346" spans="5:23" ht="12.75">
      <c r="E346" s="346"/>
      <c r="F346" s="346"/>
      <c r="G346" s="121"/>
      <c r="H346" s="121"/>
      <c r="I346" s="121"/>
      <c r="K346" s="4"/>
      <c r="V346" s="52"/>
      <c r="W346" s="61"/>
    </row>
    <row r="347" spans="5:23" ht="12.75">
      <c r="E347" s="346"/>
      <c r="F347" s="346"/>
      <c r="G347" s="121"/>
      <c r="H347" s="121"/>
      <c r="I347" s="121"/>
      <c r="K347" s="4"/>
      <c r="V347" s="52"/>
      <c r="W347" s="61"/>
    </row>
    <row r="348" spans="5:23" ht="12.75">
      <c r="E348" s="346"/>
      <c r="F348" s="346"/>
      <c r="G348" s="121"/>
      <c r="H348" s="121"/>
      <c r="I348" s="121"/>
      <c r="K348" s="4"/>
      <c r="V348" s="52"/>
      <c r="W348" s="61"/>
    </row>
    <row r="349" spans="5:23" ht="12.75">
      <c r="E349" s="346"/>
      <c r="F349" s="346"/>
      <c r="G349" s="121"/>
      <c r="H349" s="121"/>
      <c r="I349" s="121"/>
      <c r="K349" s="4"/>
      <c r="V349" s="52"/>
      <c r="W349" s="61"/>
    </row>
    <row r="350" spans="5:23" ht="12.75">
      <c r="E350" s="346"/>
      <c r="F350" s="346"/>
      <c r="G350" s="121"/>
      <c r="H350" s="121"/>
      <c r="I350" s="121"/>
      <c r="K350" s="4"/>
      <c r="V350" s="52"/>
      <c r="W350" s="61"/>
    </row>
    <row r="351" spans="5:23" ht="12.75">
      <c r="E351" s="346"/>
      <c r="F351" s="346"/>
      <c r="G351" s="121"/>
      <c r="H351" s="121"/>
      <c r="I351" s="121"/>
      <c r="K351" s="4"/>
      <c r="V351" s="52"/>
      <c r="W351" s="61"/>
    </row>
    <row r="352" spans="5:23" ht="12.75">
      <c r="E352" s="346"/>
      <c r="F352" s="346"/>
      <c r="G352" s="121"/>
      <c r="H352" s="121"/>
      <c r="I352" s="121"/>
      <c r="K352" s="4"/>
      <c r="V352" s="52"/>
      <c r="W352" s="61"/>
    </row>
    <row r="353" spans="5:23" ht="12.75">
      <c r="E353" s="346"/>
      <c r="F353" s="346"/>
      <c r="G353" s="121"/>
      <c r="H353" s="121"/>
      <c r="I353" s="121"/>
      <c r="K353" s="4"/>
      <c r="V353" s="52"/>
      <c r="W353" s="61"/>
    </row>
    <row r="354" spans="5:23" ht="12.75">
      <c r="E354" s="346"/>
      <c r="F354" s="346"/>
      <c r="G354" s="121"/>
      <c r="H354" s="121"/>
      <c r="I354" s="121"/>
      <c r="K354" s="4"/>
      <c r="V354" s="52"/>
      <c r="W354" s="61"/>
    </row>
    <row r="355" spans="5:23" ht="12.75">
      <c r="E355" s="346"/>
      <c r="F355" s="346"/>
      <c r="G355" s="121"/>
      <c r="H355" s="121"/>
      <c r="I355" s="121"/>
      <c r="K355" s="4"/>
      <c r="V355" s="52"/>
      <c r="W355" s="61"/>
    </row>
    <row r="356" spans="5:23" ht="12.75">
      <c r="E356" s="346"/>
      <c r="F356" s="346"/>
      <c r="G356" s="121"/>
      <c r="H356" s="121"/>
      <c r="I356" s="121"/>
      <c r="K356" s="4"/>
      <c r="V356" s="52"/>
      <c r="W356" s="61"/>
    </row>
    <row r="357" spans="5:23" ht="12.75">
      <c r="E357" s="346"/>
      <c r="F357" s="346"/>
      <c r="G357" s="121"/>
      <c r="H357" s="121"/>
      <c r="I357" s="121"/>
      <c r="K357" s="4"/>
      <c r="V357" s="52"/>
      <c r="W357" s="61"/>
    </row>
    <row r="358" spans="5:23" ht="12.75">
      <c r="E358" s="346"/>
      <c r="F358" s="346"/>
      <c r="G358" s="121"/>
      <c r="H358" s="121"/>
      <c r="I358" s="121"/>
      <c r="K358" s="4"/>
      <c r="V358" s="52"/>
      <c r="W358" s="61"/>
    </row>
    <row r="359" spans="5:23" ht="12.75">
      <c r="E359" s="346"/>
      <c r="F359" s="346"/>
      <c r="G359" s="121"/>
      <c r="H359" s="121"/>
      <c r="I359" s="121"/>
      <c r="K359" s="4"/>
      <c r="V359" s="52"/>
      <c r="W359" s="61"/>
    </row>
    <row r="360" spans="5:23" ht="12.75">
      <c r="E360" s="346"/>
      <c r="F360" s="346"/>
      <c r="G360" s="121"/>
      <c r="H360" s="121"/>
      <c r="I360" s="121"/>
      <c r="K360" s="4"/>
      <c r="V360" s="52"/>
      <c r="W360" s="61"/>
    </row>
    <row r="361" spans="5:23" ht="12.75">
      <c r="E361" s="346"/>
      <c r="F361" s="346"/>
      <c r="G361" s="121"/>
      <c r="H361" s="121"/>
      <c r="I361" s="121"/>
      <c r="K361" s="4"/>
      <c r="V361" s="52"/>
      <c r="W361" s="61"/>
    </row>
    <row r="362" spans="5:23" ht="12.75">
      <c r="E362" s="346"/>
      <c r="F362" s="346"/>
      <c r="G362" s="121"/>
      <c r="H362" s="121"/>
      <c r="I362" s="121"/>
      <c r="K362" s="4"/>
      <c r="V362" s="52"/>
      <c r="W362" s="61"/>
    </row>
    <row r="363" spans="5:23" ht="12.75">
      <c r="E363" s="346"/>
      <c r="F363" s="346"/>
      <c r="G363" s="121"/>
      <c r="H363" s="121"/>
      <c r="I363" s="121"/>
      <c r="K363" s="4"/>
      <c r="V363" s="52"/>
      <c r="W363" s="61"/>
    </row>
    <row r="364" spans="5:23" ht="12.75">
      <c r="E364" s="346"/>
      <c r="F364" s="346"/>
      <c r="G364" s="121"/>
      <c r="H364" s="121"/>
      <c r="I364" s="121"/>
      <c r="K364" s="4"/>
      <c r="V364" s="52"/>
      <c r="W364" s="61"/>
    </row>
    <row r="365" spans="5:23" ht="12.75">
      <c r="E365" s="346"/>
      <c r="F365" s="346"/>
      <c r="G365" s="121"/>
      <c r="H365" s="121"/>
      <c r="I365" s="121"/>
      <c r="K365" s="4"/>
      <c r="V365" s="52"/>
      <c r="W365" s="61"/>
    </row>
    <row r="366" spans="5:23" ht="12.75">
      <c r="E366" s="346"/>
      <c r="F366" s="346"/>
      <c r="G366" s="121"/>
      <c r="H366" s="121"/>
      <c r="I366" s="121"/>
      <c r="K366" s="4"/>
      <c r="V366" s="52"/>
      <c r="W366" s="61"/>
    </row>
    <row r="367" spans="5:23" ht="12.75">
      <c r="E367" s="346"/>
      <c r="F367" s="346"/>
      <c r="G367" s="121"/>
      <c r="H367" s="121"/>
      <c r="I367" s="121"/>
      <c r="K367" s="4"/>
      <c r="V367" s="52"/>
      <c r="W367" s="61"/>
    </row>
    <row r="368" spans="5:23" ht="12.75">
      <c r="E368" s="346"/>
      <c r="F368" s="346"/>
      <c r="G368" s="121"/>
      <c r="H368" s="121"/>
      <c r="I368" s="121"/>
      <c r="K368" s="4"/>
      <c r="V368" s="52"/>
      <c r="W368" s="61"/>
    </row>
    <row r="369" spans="5:23" ht="12.75">
      <c r="E369" s="346"/>
      <c r="F369" s="346"/>
      <c r="G369" s="121"/>
      <c r="H369" s="121"/>
      <c r="I369" s="121"/>
      <c r="K369" s="4"/>
      <c r="V369" s="52"/>
      <c r="W369" s="61"/>
    </row>
    <row r="370" spans="5:23" ht="12.75">
      <c r="E370" s="346"/>
      <c r="F370" s="346"/>
      <c r="G370" s="121"/>
      <c r="H370" s="121"/>
      <c r="I370" s="121"/>
      <c r="K370" s="4"/>
      <c r="V370" s="52"/>
      <c r="W370" s="61"/>
    </row>
    <row r="371" spans="5:23" ht="12.75">
      <c r="E371" s="346"/>
      <c r="F371" s="346"/>
      <c r="G371" s="121"/>
      <c r="H371" s="121"/>
      <c r="I371" s="121"/>
      <c r="K371" s="4"/>
      <c r="V371" s="52"/>
      <c r="W371" s="61"/>
    </row>
    <row r="372" spans="5:23" ht="12.75">
      <c r="E372" s="346"/>
      <c r="F372" s="346"/>
      <c r="G372" s="121"/>
      <c r="H372" s="121"/>
      <c r="I372" s="121"/>
      <c r="K372" s="4"/>
      <c r="V372" s="52"/>
      <c r="W372" s="61"/>
    </row>
    <row r="373" spans="5:23" ht="12.75">
      <c r="E373" s="346"/>
      <c r="F373" s="346"/>
      <c r="G373" s="121"/>
      <c r="H373" s="121"/>
      <c r="I373" s="121"/>
      <c r="K373" s="4"/>
      <c r="V373" s="52"/>
      <c r="W373" s="61"/>
    </row>
    <row r="374" spans="5:23" ht="12.75">
      <c r="E374" s="346"/>
      <c r="F374" s="346"/>
      <c r="G374" s="121"/>
      <c r="H374" s="121"/>
      <c r="I374" s="121"/>
      <c r="K374" s="4"/>
      <c r="V374" s="52"/>
      <c r="W374" s="61"/>
    </row>
    <row r="375" spans="5:23" ht="12.75">
      <c r="E375" s="346"/>
      <c r="F375" s="346"/>
      <c r="G375" s="121"/>
      <c r="H375" s="121"/>
      <c r="I375" s="121"/>
      <c r="K375" s="4"/>
      <c r="V375" s="52"/>
      <c r="W375" s="61"/>
    </row>
    <row r="376" spans="5:23" ht="12.75">
      <c r="E376" s="346"/>
      <c r="F376" s="346"/>
      <c r="G376" s="121"/>
      <c r="H376" s="121"/>
      <c r="I376" s="121"/>
      <c r="K376" s="4"/>
      <c r="V376" s="52"/>
      <c r="W376" s="61"/>
    </row>
    <row r="377" spans="5:23" ht="12.75">
      <c r="E377" s="346"/>
      <c r="F377" s="346"/>
      <c r="G377" s="121"/>
      <c r="H377" s="121"/>
      <c r="I377" s="121"/>
      <c r="K377" s="4"/>
      <c r="V377" s="52"/>
      <c r="W377" s="61"/>
    </row>
    <row r="378" spans="5:23" ht="12.75">
      <c r="E378" s="346"/>
      <c r="F378" s="346"/>
      <c r="G378" s="121"/>
      <c r="H378" s="121"/>
      <c r="I378" s="121"/>
      <c r="K378" s="4"/>
      <c r="V378" s="52"/>
      <c r="W378" s="61"/>
    </row>
    <row r="379" spans="5:23" ht="12.75">
      <c r="E379" s="346"/>
      <c r="F379" s="346"/>
      <c r="G379" s="121"/>
      <c r="H379" s="121"/>
      <c r="I379" s="121"/>
      <c r="K379" s="4"/>
      <c r="V379" s="52"/>
      <c r="W379" s="61"/>
    </row>
    <row r="380" spans="5:23" ht="12.75">
      <c r="E380" s="346"/>
      <c r="F380" s="346"/>
      <c r="G380" s="121"/>
      <c r="H380" s="121"/>
      <c r="I380" s="121"/>
      <c r="K380" s="4"/>
      <c r="V380" s="52"/>
      <c r="W380" s="61"/>
    </row>
    <row r="381" spans="5:23" ht="12.75">
      <c r="E381" s="346"/>
      <c r="F381" s="346"/>
      <c r="G381" s="121"/>
      <c r="H381" s="121"/>
      <c r="I381" s="121"/>
      <c r="K381" s="4"/>
      <c r="V381" s="52"/>
      <c r="W381" s="61"/>
    </row>
    <row r="382" spans="5:23" ht="12.75">
      <c r="E382" s="346"/>
      <c r="F382" s="346"/>
      <c r="G382" s="121"/>
      <c r="H382" s="121"/>
      <c r="I382" s="121"/>
      <c r="K382" s="4"/>
      <c r="V382" s="52"/>
      <c r="W382" s="61"/>
    </row>
    <row r="383" spans="5:23" ht="12.75">
      <c r="E383" s="346"/>
      <c r="F383" s="346"/>
      <c r="G383" s="121"/>
      <c r="H383" s="121"/>
      <c r="I383" s="121"/>
      <c r="K383" s="4"/>
      <c r="V383" s="52"/>
      <c r="W383" s="61"/>
    </row>
    <row r="384" spans="5:23" ht="12.75">
      <c r="E384" s="346"/>
      <c r="F384" s="346"/>
      <c r="G384" s="121"/>
      <c r="H384" s="121"/>
      <c r="I384" s="121"/>
      <c r="K384" s="4"/>
      <c r="V384" s="52"/>
      <c r="W384" s="61"/>
    </row>
    <row r="385" spans="5:23" ht="12.75">
      <c r="E385" s="346"/>
      <c r="F385" s="346"/>
      <c r="G385" s="121"/>
      <c r="H385" s="121"/>
      <c r="I385" s="121"/>
      <c r="K385" s="4"/>
      <c r="V385" s="52"/>
      <c r="W385" s="61"/>
    </row>
    <row r="386" spans="5:23" ht="12.75">
      <c r="E386" s="346"/>
      <c r="F386" s="346"/>
      <c r="G386" s="121"/>
      <c r="H386" s="121"/>
      <c r="I386" s="121"/>
      <c r="K386" s="4"/>
      <c r="V386" s="52"/>
      <c r="W386" s="61"/>
    </row>
    <row r="387" spans="5:23" ht="12.75">
      <c r="E387" s="346"/>
      <c r="F387" s="346"/>
      <c r="G387" s="121"/>
      <c r="H387" s="121"/>
      <c r="I387" s="121"/>
      <c r="K387" s="4"/>
      <c r="V387" s="52"/>
      <c r="W387" s="61"/>
    </row>
    <row r="388" spans="5:23" ht="12.75">
      <c r="E388" s="346"/>
      <c r="F388" s="346"/>
      <c r="G388" s="121"/>
      <c r="H388" s="121"/>
      <c r="I388" s="121"/>
      <c r="K388" s="4"/>
      <c r="V388" s="52"/>
      <c r="W388" s="61"/>
    </row>
    <row r="389" spans="5:23" ht="12.75">
      <c r="E389" s="346"/>
      <c r="F389" s="346"/>
      <c r="G389" s="121"/>
      <c r="H389" s="121"/>
      <c r="I389" s="121"/>
      <c r="K389" s="4"/>
      <c r="V389" s="52"/>
      <c r="W389" s="61"/>
    </row>
    <row r="390" spans="5:23" ht="12.75">
      <c r="E390" s="346"/>
      <c r="F390" s="346"/>
      <c r="G390" s="121"/>
      <c r="H390" s="121"/>
      <c r="I390" s="121"/>
      <c r="K390" s="4"/>
      <c r="V390" s="52"/>
      <c r="W390" s="61"/>
    </row>
    <row r="391" spans="5:23" ht="12.75">
      <c r="E391" s="346"/>
      <c r="F391" s="346"/>
      <c r="G391" s="121"/>
      <c r="H391" s="121"/>
      <c r="I391" s="121"/>
      <c r="K391" s="4"/>
      <c r="V391" s="52"/>
      <c r="W391" s="61"/>
    </row>
    <row r="392" spans="5:23" ht="12.75">
      <c r="E392" s="346"/>
      <c r="F392" s="346"/>
      <c r="G392" s="121"/>
      <c r="H392" s="121"/>
      <c r="I392" s="121"/>
      <c r="K392" s="4"/>
      <c r="V392" s="52"/>
      <c r="W392" s="61"/>
    </row>
    <row r="393" spans="5:23" ht="12.75">
      <c r="E393" s="346"/>
      <c r="F393" s="346"/>
      <c r="G393" s="121"/>
      <c r="H393" s="121"/>
      <c r="I393" s="121"/>
      <c r="K393" s="4"/>
      <c r="V393" s="52"/>
      <c r="W393" s="61"/>
    </row>
    <row r="394" spans="5:23" ht="12.75">
      <c r="E394" s="1"/>
      <c r="K394" s="4"/>
      <c r="V394" s="52"/>
      <c r="W394" s="61"/>
    </row>
    <row r="395" spans="5:23" ht="12.75">
      <c r="E395" s="1"/>
      <c r="K395" s="4"/>
      <c r="V395" s="52"/>
      <c r="W395" s="61"/>
    </row>
    <row r="396" spans="5:23" ht="12.75">
      <c r="E396" s="1"/>
      <c r="K396" s="4"/>
      <c r="V396" s="52"/>
      <c r="W396" s="61"/>
    </row>
    <row r="397" spans="5:23" ht="12.75">
      <c r="E397" s="1"/>
      <c r="K397" s="4"/>
      <c r="V397" s="52"/>
      <c r="W397" s="61"/>
    </row>
    <row r="398" spans="5:23" ht="12.75">
      <c r="E398" s="1"/>
      <c r="K398" s="4"/>
      <c r="V398" s="52"/>
      <c r="W398" s="61"/>
    </row>
    <row r="399" spans="5:23" ht="12.75">
      <c r="E399" s="1"/>
      <c r="K399" s="4"/>
      <c r="V399" s="52"/>
      <c r="W399" s="61"/>
    </row>
    <row r="400" spans="5:23" ht="12.75">
      <c r="E400" s="1"/>
      <c r="K400" s="4"/>
      <c r="V400" s="52"/>
      <c r="W400" s="61"/>
    </row>
    <row r="401" spans="5:23" ht="12.75">
      <c r="E401" s="1"/>
      <c r="K401" s="4"/>
      <c r="V401" s="52"/>
      <c r="W401" s="61"/>
    </row>
    <row r="402" spans="5:23" ht="12.75">
      <c r="E402" s="1"/>
      <c r="K402" s="4"/>
      <c r="V402" s="52"/>
      <c r="W402" s="61"/>
    </row>
    <row r="403" spans="5:23" ht="12.75">
      <c r="E403" s="1"/>
      <c r="K403" s="4"/>
      <c r="V403" s="52"/>
      <c r="W403" s="61"/>
    </row>
    <row r="404" spans="5:23" ht="12.75">
      <c r="E404" s="1"/>
      <c r="K404" s="4"/>
      <c r="V404" s="52"/>
      <c r="W404" s="61"/>
    </row>
    <row r="405" spans="5:23" ht="12.75">
      <c r="E405" s="1"/>
      <c r="K405" s="4"/>
      <c r="V405" s="52"/>
      <c r="W405" s="61"/>
    </row>
    <row r="406" spans="5:23" ht="12.75">
      <c r="E406" s="1"/>
      <c r="K406" s="4"/>
      <c r="V406" s="52"/>
      <c r="W406" s="61"/>
    </row>
    <row r="407" spans="5:23" ht="12.75">
      <c r="E407" s="1"/>
      <c r="K407" s="4"/>
      <c r="V407" s="52"/>
      <c r="W407" s="61"/>
    </row>
    <row r="408" spans="5:23" ht="12.75">
      <c r="E408" s="1"/>
      <c r="K408" s="4"/>
      <c r="V408" s="52"/>
      <c r="W408" s="61"/>
    </row>
    <row r="409" spans="5:23" ht="12.75">
      <c r="E409" s="1"/>
      <c r="K409" s="4"/>
      <c r="V409" s="52"/>
      <c r="W409" s="61"/>
    </row>
    <row r="410" spans="5:23" ht="12.75">
      <c r="E410" s="1"/>
      <c r="K410" s="4"/>
      <c r="V410" s="52"/>
      <c r="W410" s="61"/>
    </row>
    <row r="411" spans="5:23" ht="12.75">
      <c r="E411" s="1"/>
      <c r="K411" s="4"/>
      <c r="V411" s="52"/>
      <c r="W411" s="61"/>
    </row>
    <row r="412" spans="5:23" ht="12.75">
      <c r="E412" s="1"/>
      <c r="K412" s="4"/>
      <c r="V412" s="52"/>
      <c r="W412" s="61"/>
    </row>
    <row r="413" spans="5:23" ht="12.75">
      <c r="E413" s="1"/>
      <c r="K413" s="4"/>
      <c r="V413" s="52"/>
      <c r="W413" s="61"/>
    </row>
    <row r="414" spans="5:23" ht="12.75">
      <c r="E414" s="1"/>
      <c r="K414" s="4"/>
      <c r="V414" s="52"/>
      <c r="W414" s="61"/>
    </row>
    <row r="415" spans="5:23" ht="12.75">
      <c r="E415" s="1"/>
      <c r="K415" s="4"/>
      <c r="V415" s="52"/>
      <c r="W415" s="61"/>
    </row>
    <row r="416" spans="5:23" ht="12.75">
      <c r="E416" s="1"/>
      <c r="K416" s="4"/>
      <c r="V416" s="52"/>
      <c r="W416" s="61"/>
    </row>
    <row r="417" spans="5:23" ht="12.75">
      <c r="E417" s="1"/>
      <c r="K417" s="4"/>
      <c r="V417" s="52"/>
      <c r="W417" s="61"/>
    </row>
    <row r="418" spans="5:23" ht="12.75">
      <c r="E418" s="1"/>
      <c r="K418" s="4"/>
      <c r="V418" s="52"/>
      <c r="W418" s="61"/>
    </row>
    <row r="419" spans="5:23" ht="12.75">
      <c r="E419" s="1"/>
      <c r="K419" s="4"/>
      <c r="V419" s="52"/>
      <c r="W419" s="61"/>
    </row>
    <row r="420" spans="5:23" ht="12.75">
      <c r="E420" s="1"/>
      <c r="K420" s="4"/>
      <c r="V420" s="52"/>
      <c r="W420" s="61"/>
    </row>
    <row r="421" spans="5:23" ht="12.75">
      <c r="E421" s="1"/>
      <c r="K421" s="4"/>
      <c r="V421" s="52"/>
      <c r="W421" s="61"/>
    </row>
    <row r="422" spans="5:23" ht="12.75">
      <c r="E422" s="1"/>
      <c r="K422" s="4"/>
      <c r="V422" s="52"/>
      <c r="W422" s="61"/>
    </row>
    <row r="423" spans="5:23" ht="12.75">
      <c r="E423" s="1"/>
      <c r="K423" s="4"/>
      <c r="V423" s="52"/>
      <c r="W423" s="61"/>
    </row>
    <row r="424" spans="5:23" ht="12.75">
      <c r="E424" s="1"/>
      <c r="K424" s="4"/>
      <c r="V424" s="52"/>
      <c r="W424" s="61"/>
    </row>
    <row r="425" spans="5:23" ht="12.75">
      <c r="E425" s="1"/>
      <c r="K425" s="4"/>
      <c r="V425" s="52"/>
      <c r="W425" s="61"/>
    </row>
    <row r="426" spans="5:23" ht="12.75">
      <c r="E426" s="1"/>
      <c r="K426" s="4"/>
      <c r="V426" s="52"/>
      <c r="W426" s="61"/>
    </row>
    <row r="427" spans="5:23" ht="12.75">
      <c r="E427" s="1"/>
      <c r="K427" s="4"/>
      <c r="V427" s="52"/>
      <c r="W427" s="61"/>
    </row>
    <row r="428" spans="5:23" ht="12.75">
      <c r="E428" s="1"/>
      <c r="K428" s="4"/>
      <c r="V428" s="52"/>
      <c r="W428" s="61"/>
    </row>
    <row r="429" spans="5:23" ht="12.75">
      <c r="E429" s="1"/>
      <c r="K429" s="4"/>
      <c r="V429" s="52"/>
      <c r="W429" s="61"/>
    </row>
    <row r="430" spans="5:23" ht="12.75">
      <c r="E430" s="1"/>
      <c r="K430" s="4"/>
      <c r="V430" s="52"/>
      <c r="W430" s="61"/>
    </row>
    <row r="431" spans="5:23" ht="12.75">
      <c r="E431" s="1"/>
      <c r="K431" s="4"/>
      <c r="V431" s="52"/>
      <c r="W431" s="61"/>
    </row>
    <row r="432" spans="5:23" ht="12.75">
      <c r="E432" s="1"/>
      <c r="K432" s="4"/>
      <c r="V432" s="52"/>
      <c r="W432" s="61"/>
    </row>
    <row r="433" spans="5:23" ht="12.75">
      <c r="E433" s="1"/>
      <c r="K433" s="4"/>
      <c r="V433" s="52"/>
      <c r="W433" s="61"/>
    </row>
    <row r="434" spans="5:23" ht="12.75">
      <c r="E434" s="1"/>
      <c r="K434" s="4"/>
      <c r="V434" s="52"/>
      <c r="W434" s="61"/>
    </row>
    <row r="435" spans="5:23" ht="12.75">
      <c r="E435" s="1"/>
      <c r="K435" s="4"/>
      <c r="V435" s="52"/>
      <c r="W435" s="61"/>
    </row>
    <row r="436" spans="5:23" ht="12.75">
      <c r="E436" s="1"/>
      <c r="K436" s="4"/>
      <c r="V436" s="52"/>
      <c r="W436" s="61"/>
    </row>
    <row r="437" spans="5:23" ht="12.75">
      <c r="E437" s="1"/>
      <c r="K437" s="4"/>
      <c r="V437" s="52"/>
      <c r="W437" s="61"/>
    </row>
    <row r="438" spans="5:23" ht="12.75">
      <c r="E438" s="1"/>
      <c r="K438" s="4"/>
      <c r="V438" s="52"/>
      <c r="W438" s="61"/>
    </row>
    <row r="439" spans="5:23" ht="12.75">
      <c r="E439" s="1"/>
      <c r="K439" s="4"/>
      <c r="V439" s="52"/>
      <c r="W439" s="61"/>
    </row>
    <row r="440" spans="5:23" ht="12.75">
      <c r="E440" s="1"/>
      <c r="K440" s="4"/>
      <c r="V440" s="52"/>
      <c r="W440" s="61"/>
    </row>
    <row r="441" spans="5:23" ht="12.75">
      <c r="E441" s="1"/>
      <c r="K441" s="4"/>
      <c r="V441" s="52"/>
      <c r="W441" s="61"/>
    </row>
    <row r="442" spans="5:23" ht="12.75">
      <c r="E442" s="1"/>
      <c r="K442" s="4"/>
      <c r="V442" s="52"/>
      <c r="W442" s="61"/>
    </row>
    <row r="443" spans="5:23" ht="12.75">
      <c r="E443" s="1"/>
      <c r="K443" s="4"/>
      <c r="V443" s="52"/>
      <c r="W443" s="61"/>
    </row>
    <row r="444" spans="5:23" ht="12.75">
      <c r="E444" s="1"/>
      <c r="K444" s="4"/>
      <c r="V444" s="52"/>
      <c r="W444" s="61"/>
    </row>
    <row r="445" spans="5:23" ht="12.75">
      <c r="E445" s="1"/>
      <c r="K445" s="4"/>
      <c r="V445" s="52"/>
      <c r="W445" s="61"/>
    </row>
    <row r="446" spans="5:23" ht="12.75">
      <c r="E446" s="1"/>
      <c r="K446" s="4"/>
      <c r="V446" s="52"/>
      <c r="W446" s="61"/>
    </row>
    <row r="447" spans="5:23" ht="12.75">
      <c r="E447" s="1"/>
      <c r="K447" s="4"/>
      <c r="V447" s="52"/>
      <c r="W447" s="61"/>
    </row>
    <row r="448" spans="5:23" ht="12.75">
      <c r="E448" s="1"/>
      <c r="K448" s="4"/>
      <c r="V448" s="52"/>
      <c r="W448" s="61"/>
    </row>
    <row r="449" spans="5:23" ht="12.75">
      <c r="E449" s="1"/>
      <c r="K449" s="4"/>
      <c r="V449" s="52"/>
      <c r="W449" s="61"/>
    </row>
    <row r="450" spans="5:23" ht="12.75">
      <c r="E450" s="1"/>
      <c r="K450" s="4"/>
      <c r="V450" s="52"/>
      <c r="W450" s="61"/>
    </row>
    <row r="451" spans="5:23" ht="12.75">
      <c r="E451" s="1"/>
      <c r="K451" s="4"/>
      <c r="V451" s="52"/>
      <c r="W451" s="61"/>
    </row>
    <row r="452" spans="5:23" ht="12.75">
      <c r="E452" s="1"/>
      <c r="K452" s="4"/>
      <c r="V452" s="52"/>
      <c r="W452" s="61"/>
    </row>
    <row r="453" spans="5:23" ht="12.75">
      <c r="E453" s="1"/>
      <c r="K453" s="4"/>
      <c r="V453" s="52"/>
      <c r="W453" s="61"/>
    </row>
    <row r="454" spans="5:23" ht="12.75">
      <c r="E454" s="1"/>
      <c r="K454" s="4"/>
      <c r="V454" s="52"/>
      <c r="W454" s="61"/>
    </row>
    <row r="455" spans="5:23" ht="12.75">
      <c r="E455" s="1"/>
      <c r="K455" s="4"/>
      <c r="V455" s="52"/>
      <c r="W455" s="61"/>
    </row>
    <row r="456" spans="5:23" ht="12.75">
      <c r="E456" s="1"/>
      <c r="K456" s="4"/>
      <c r="V456" s="52"/>
      <c r="W456" s="61"/>
    </row>
    <row r="457" spans="5:23" ht="12.75">
      <c r="E457" s="1"/>
      <c r="K457" s="4"/>
      <c r="V457" s="52"/>
      <c r="W457" s="61"/>
    </row>
    <row r="458" spans="5:23" ht="12.75">
      <c r="E458" s="1"/>
      <c r="K458" s="4"/>
      <c r="V458" s="52"/>
      <c r="W458" s="61"/>
    </row>
    <row r="459" spans="5:23" ht="12.75">
      <c r="E459" s="1"/>
      <c r="K459" s="4"/>
      <c r="V459" s="52"/>
      <c r="W459" s="61"/>
    </row>
    <row r="460" spans="5:23" ht="12.75">
      <c r="E460" s="1"/>
      <c r="K460" s="4"/>
      <c r="V460" s="52"/>
      <c r="W460" s="61"/>
    </row>
    <row r="461" spans="5:23" ht="12.75">
      <c r="E461" s="1"/>
      <c r="K461" s="4"/>
      <c r="V461" s="52"/>
      <c r="W461" s="61"/>
    </row>
    <row r="462" spans="5:23" ht="12.75">
      <c r="E462" s="1"/>
      <c r="K462" s="4"/>
      <c r="V462" s="52"/>
      <c r="W462" s="61"/>
    </row>
    <row r="463" spans="5:23" ht="12.75">
      <c r="E463" s="1"/>
      <c r="K463" s="4"/>
      <c r="V463" s="52"/>
      <c r="W463" s="61"/>
    </row>
    <row r="464" spans="5:23" ht="12.75">
      <c r="E464" s="1"/>
      <c r="K464" s="4"/>
      <c r="V464" s="52"/>
      <c r="W464" s="61"/>
    </row>
    <row r="465" spans="5:23" ht="12.75">
      <c r="E465" s="1"/>
      <c r="K465" s="4"/>
      <c r="V465" s="52"/>
      <c r="W465" s="61"/>
    </row>
    <row r="466" spans="5:23" ht="12.75">
      <c r="E466" s="1"/>
      <c r="K466" s="4"/>
      <c r="V466" s="52"/>
      <c r="W466" s="61"/>
    </row>
    <row r="467" spans="5:23" ht="12.75">
      <c r="E467" s="1"/>
      <c r="K467" s="4"/>
      <c r="V467" s="52"/>
      <c r="W467" s="61"/>
    </row>
    <row r="468" spans="5:23" ht="12.75">
      <c r="E468" s="1"/>
      <c r="K468" s="4"/>
      <c r="V468" s="52"/>
      <c r="W468" s="61"/>
    </row>
    <row r="469" spans="5:23" ht="12.75">
      <c r="E469" s="1"/>
      <c r="K469" s="4"/>
      <c r="V469" s="52"/>
      <c r="W469" s="61"/>
    </row>
    <row r="470" spans="5:23" ht="12.75">
      <c r="E470" s="1"/>
      <c r="K470" s="4"/>
      <c r="V470" s="52"/>
      <c r="W470" s="61"/>
    </row>
    <row r="471" spans="5:23" ht="12.75">
      <c r="E471" s="1"/>
      <c r="K471" s="4"/>
      <c r="V471" s="52"/>
      <c r="W471" s="61"/>
    </row>
    <row r="472" spans="5:23" ht="12.75">
      <c r="E472" s="1"/>
      <c r="K472" s="4"/>
      <c r="V472" s="52"/>
      <c r="W472" s="61"/>
    </row>
    <row r="473" spans="5:23" ht="12.75">
      <c r="E473" s="1"/>
      <c r="K473" s="4"/>
      <c r="V473" s="52"/>
      <c r="W473" s="61"/>
    </row>
    <row r="474" spans="5:23" ht="12.75">
      <c r="E474" s="1"/>
      <c r="K474" s="4"/>
      <c r="V474" s="52"/>
      <c r="W474" s="61"/>
    </row>
    <row r="475" spans="5:23" ht="12.75">
      <c r="E475" s="1"/>
      <c r="K475" s="4"/>
      <c r="V475" s="52"/>
      <c r="W475" s="61"/>
    </row>
    <row r="476" spans="5:23" ht="12.75">
      <c r="E476" s="1"/>
      <c r="K476" s="4"/>
      <c r="V476" s="52"/>
      <c r="W476" s="61"/>
    </row>
    <row r="477" spans="5:23" ht="12.75">
      <c r="E477" s="1"/>
      <c r="K477" s="4"/>
      <c r="V477" s="52"/>
      <c r="W477" s="61"/>
    </row>
    <row r="478" spans="5:23" ht="12.75">
      <c r="E478" s="1"/>
      <c r="K478" s="4"/>
      <c r="V478" s="52"/>
      <c r="W478" s="61"/>
    </row>
    <row r="479" spans="5:23" ht="12.75">
      <c r="E479" s="1"/>
      <c r="K479" s="4"/>
      <c r="V479" s="52"/>
      <c r="W479" s="61"/>
    </row>
    <row r="480" spans="5:23" ht="12.75">
      <c r="E480" s="1"/>
      <c r="K480" s="4"/>
      <c r="V480" s="52"/>
      <c r="W480" s="61"/>
    </row>
    <row r="481" spans="5:23" ht="12.75">
      <c r="E481" s="1"/>
      <c r="K481" s="4"/>
      <c r="V481" s="52"/>
      <c r="W481" s="61"/>
    </row>
    <row r="482" spans="5:23" ht="12.75">
      <c r="E482" s="1"/>
      <c r="K482" s="4"/>
      <c r="V482" s="52"/>
      <c r="W482" s="61"/>
    </row>
    <row r="483" spans="5:23" ht="12.75">
      <c r="E483" s="1"/>
      <c r="K483" s="4"/>
      <c r="V483" s="52"/>
      <c r="W483" s="61"/>
    </row>
    <row r="484" spans="5:23" ht="12.75">
      <c r="E484" s="1"/>
      <c r="K484" s="4"/>
      <c r="V484" s="52"/>
      <c r="W484" s="61"/>
    </row>
    <row r="485" spans="5:23" ht="12.75">
      <c r="E485" s="1"/>
      <c r="K485" s="4"/>
      <c r="V485" s="52"/>
      <c r="W485" s="61"/>
    </row>
    <row r="486" spans="5:23" ht="12.75">
      <c r="E486" s="1"/>
      <c r="K486" s="4"/>
      <c r="V486" s="52"/>
      <c r="W486" s="61"/>
    </row>
    <row r="487" spans="5:23" ht="12.75">
      <c r="E487" s="1"/>
      <c r="K487" s="4"/>
      <c r="V487" s="52"/>
      <c r="W487" s="61"/>
    </row>
    <row r="488" spans="5:23" ht="12.75">
      <c r="E488" s="1"/>
      <c r="K488" s="4"/>
      <c r="V488" s="52"/>
      <c r="W488" s="61"/>
    </row>
    <row r="489" spans="5:23" ht="12.75">
      <c r="E489" s="1"/>
      <c r="K489" s="4"/>
      <c r="V489" s="52"/>
      <c r="W489" s="61"/>
    </row>
    <row r="490" spans="5:23" ht="12.75">
      <c r="E490" s="1"/>
      <c r="K490" s="4"/>
      <c r="V490" s="52"/>
      <c r="W490" s="61"/>
    </row>
    <row r="491" spans="5:23" ht="12.75">
      <c r="E491" s="1"/>
      <c r="K491" s="4"/>
      <c r="V491" s="52"/>
      <c r="W491" s="61"/>
    </row>
    <row r="492" spans="5:23" ht="12.75">
      <c r="E492" s="1"/>
      <c r="K492" s="4"/>
      <c r="V492" s="52"/>
      <c r="W492" s="61"/>
    </row>
    <row r="493" spans="5:23" ht="12.75">
      <c r="E493" s="1"/>
      <c r="K493" s="4"/>
      <c r="V493" s="52"/>
      <c r="W493" s="61"/>
    </row>
    <row r="494" spans="5:23" ht="12.75">
      <c r="E494" s="1"/>
      <c r="K494" s="4"/>
      <c r="V494" s="52"/>
      <c r="W494" s="61"/>
    </row>
    <row r="495" spans="5:23" ht="12.75">
      <c r="E495" s="1"/>
      <c r="K495" s="4"/>
      <c r="V495" s="52"/>
      <c r="W495" s="61"/>
    </row>
    <row r="496" spans="5:23" ht="12.75">
      <c r="E496" s="1"/>
      <c r="K496" s="4"/>
      <c r="V496" s="52"/>
      <c r="W496" s="61"/>
    </row>
    <row r="497" spans="5:23" ht="12.75">
      <c r="E497" s="1"/>
      <c r="K497" s="4"/>
      <c r="V497" s="52"/>
      <c r="W497" s="61"/>
    </row>
    <row r="498" spans="5:23" ht="12.75">
      <c r="E498" s="1"/>
      <c r="K498" s="4"/>
      <c r="V498" s="52"/>
      <c r="W498" s="61"/>
    </row>
    <row r="499" spans="5:23" ht="12.75">
      <c r="E499" s="1"/>
      <c r="K499" s="4"/>
      <c r="V499" s="52"/>
      <c r="W499" s="61"/>
    </row>
    <row r="500" spans="5:23" ht="12.75">
      <c r="E500" s="1"/>
      <c r="K500" s="4"/>
      <c r="V500" s="52"/>
      <c r="W500" s="61"/>
    </row>
    <row r="501" spans="5:23" ht="12.75">
      <c r="E501" s="1"/>
      <c r="K501" s="4"/>
      <c r="V501" s="52"/>
      <c r="W501" s="61"/>
    </row>
    <row r="502" spans="5:23" ht="12.75">
      <c r="E502" s="1"/>
      <c r="K502" s="4"/>
      <c r="V502" s="52"/>
      <c r="W502" s="61"/>
    </row>
    <row r="503" spans="5:23" ht="12.75">
      <c r="E503" s="1"/>
      <c r="K503" s="4"/>
      <c r="V503" s="52"/>
      <c r="W503" s="61"/>
    </row>
    <row r="504" spans="5:23" ht="12.75">
      <c r="E504" s="1"/>
      <c r="K504" s="4"/>
      <c r="V504" s="52"/>
      <c r="W504" s="61"/>
    </row>
    <row r="505" spans="5:23" ht="12.75">
      <c r="E505" s="1"/>
      <c r="K505" s="4"/>
      <c r="V505" s="52"/>
      <c r="W505" s="61"/>
    </row>
    <row r="506" spans="5:23" ht="12.75">
      <c r="E506" s="1"/>
      <c r="K506" s="4"/>
      <c r="V506" s="52"/>
      <c r="W506" s="61"/>
    </row>
    <row r="507" spans="5:23" ht="12.75">
      <c r="E507" s="1"/>
      <c r="K507" s="4"/>
      <c r="V507" s="52"/>
      <c r="W507" s="61"/>
    </row>
    <row r="508" spans="5:23" ht="12.75">
      <c r="E508" s="1"/>
      <c r="K508" s="4"/>
      <c r="V508" s="52"/>
      <c r="W508" s="61"/>
    </row>
    <row r="509" spans="5:23" ht="12.75">
      <c r="E509" s="1"/>
      <c r="K509" s="4"/>
      <c r="V509" s="52"/>
      <c r="W509" s="61"/>
    </row>
    <row r="510" spans="5:23" ht="12.75">
      <c r="E510" s="1"/>
      <c r="K510" s="4"/>
      <c r="V510" s="52"/>
      <c r="W510" s="61"/>
    </row>
    <row r="511" spans="5:23" ht="12.75">
      <c r="E511" s="1"/>
      <c r="K511" s="4"/>
      <c r="V511" s="52"/>
      <c r="W511" s="61"/>
    </row>
    <row r="512" spans="5:23" ht="12.75">
      <c r="E512" s="1"/>
      <c r="K512" s="4"/>
      <c r="V512" s="52"/>
      <c r="W512" s="61"/>
    </row>
    <row r="513" spans="5:23" ht="12.75">
      <c r="E513" s="1"/>
      <c r="K513" s="4"/>
      <c r="V513" s="52"/>
      <c r="W513" s="61"/>
    </row>
    <row r="514" spans="5:23" ht="12.75">
      <c r="E514" s="1"/>
      <c r="K514" s="4"/>
      <c r="V514" s="52"/>
      <c r="W514" s="61"/>
    </row>
    <row r="515" spans="5:23" ht="12.75">
      <c r="E515" s="1"/>
      <c r="K515" s="4"/>
      <c r="V515" s="52"/>
      <c r="W515" s="61"/>
    </row>
    <row r="516" spans="5:23" ht="12.75">
      <c r="E516" s="1"/>
      <c r="K516" s="4"/>
      <c r="V516" s="52"/>
      <c r="W516" s="61"/>
    </row>
    <row r="517" spans="5:23" ht="12.75">
      <c r="E517" s="1"/>
      <c r="K517" s="4"/>
      <c r="V517" s="52"/>
      <c r="W517" s="61"/>
    </row>
    <row r="518" spans="5:23" ht="12.75">
      <c r="E518" s="1"/>
      <c r="K518" s="4"/>
      <c r="V518" s="52"/>
      <c r="W518" s="61"/>
    </row>
    <row r="519" spans="5:23" ht="12.75">
      <c r="E519" s="1"/>
      <c r="K519" s="4"/>
      <c r="V519" s="52"/>
      <c r="W519" s="61"/>
    </row>
    <row r="520" spans="5:23" ht="12.75">
      <c r="E520" s="1"/>
      <c r="K520" s="4"/>
      <c r="V520" s="52"/>
      <c r="W520" s="61"/>
    </row>
    <row r="521" spans="5:23" ht="12.75">
      <c r="E521" s="1"/>
      <c r="K521" s="4"/>
      <c r="V521" s="52"/>
      <c r="W521" s="61"/>
    </row>
    <row r="522" spans="5:23" ht="12.75">
      <c r="E522" s="1"/>
      <c r="K522" s="4"/>
      <c r="V522" s="52"/>
      <c r="W522" s="61"/>
    </row>
    <row r="523" spans="5:23" ht="12.75">
      <c r="E523" s="1"/>
      <c r="K523" s="4"/>
      <c r="V523" s="52"/>
      <c r="W523" s="61"/>
    </row>
    <row r="524" spans="5:23" ht="12.75">
      <c r="E524" s="1"/>
      <c r="K524" s="4"/>
      <c r="V524" s="52"/>
      <c r="W524" s="61"/>
    </row>
    <row r="525" spans="5:23" ht="12.75">
      <c r="E525" s="1"/>
      <c r="K525" s="4"/>
      <c r="V525" s="52"/>
      <c r="W525" s="61"/>
    </row>
    <row r="526" spans="5:23" ht="12.75">
      <c r="E526" s="1"/>
      <c r="K526" s="4"/>
      <c r="V526" s="52"/>
      <c r="W526" s="61"/>
    </row>
    <row r="527" spans="5:23" ht="12.75">
      <c r="E527" s="1"/>
      <c r="K527" s="4"/>
      <c r="V527" s="52"/>
      <c r="W527" s="61"/>
    </row>
    <row r="528" spans="5:23" ht="12.75">
      <c r="E528" s="1"/>
      <c r="K528" s="4"/>
      <c r="V528" s="52"/>
      <c r="W528" s="61"/>
    </row>
    <row r="529" spans="5:23" ht="12.75">
      <c r="E529" s="1"/>
      <c r="K529" s="4"/>
      <c r="V529" s="52"/>
      <c r="W529" s="61"/>
    </row>
    <row r="530" spans="5:23" ht="12.75">
      <c r="E530" s="1"/>
      <c r="K530" s="4"/>
      <c r="V530" s="52"/>
      <c r="W530" s="61"/>
    </row>
    <row r="531" spans="5:23" ht="12.75">
      <c r="E531" s="1"/>
      <c r="K531" s="4"/>
      <c r="V531" s="52"/>
      <c r="W531" s="61"/>
    </row>
    <row r="532" spans="5:23" ht="12.75">
      <c r="E532" s="1"/>
      <c r="K532" s="4"/>
      <c r="V532" s="52"/>
      <c r="W532" s="61"/>
    </row>
    <row r="533" spans="5:23" ht="12.75">
      <c r="E533" s="1"/>
      <c r="K533" s="4"/>
      <c r="V533" s="52"/>
      <c r="W533" s="61"/>
    </row>
    <row r="534" spans="5:23" ht="12.75">
      <c r="E534" s="1"/>
      <c r="K534" s="4"/>
      <c r="V534" s="52"/>
      <c r="W534" s="61"/>
    </row>
    <row r="535" spans="5:23" ht="12.75">
      <c r="E535" s="1"/>
      <c r="K535" s="4"/>
      <c r="V535" s="52"/>
      <c r="W535" s="61"/>
    </row>
    <row r="536" spans="5:23" ht="12.75">
      <c r="E536" s="1"/>
      <c r="K536" s="4"/>
      <c r="V536" s="52"/>
      <c r="W536" s="61"/>
    </row>
    <row r="537" spans="5:23" ht="12.75">
      <c r="E537" s="1"/>
      <c r="K537" s="4"/>
      <c r="V537" s="52"/>
      <c r="W537" s="61"/>
    </row>
    <row r="538" spans="5:23" ht="12.75">
      <c r="E538" s="1"/>
      <c r="K538" s="4"/>
      <c r="V538" s="52"/>
      <c r="W538" s="61"/>
    </row>
    <row r="539" spans="5:23" ht="12.75">
      <c r="E539" s="1"/>
      <c r="K539" s="4"/>
      <c r="V539" s="52"/>
      <c r="W539" s="61"/>
    </row>
    <row r="540" spans="5:23" ht="12.75">
      <c r="E540" s="1"/>
      <c r="K540" s="4"/>
      <c r="V540" s="52"/>
      <c r="W540" s="61"/>
    </row>
    <row r="541" spans="5:23" ht="12.75">
      <c r="E541" s="1"/>
      <c r="K541" s="4"/>
      <c r="V541" s="52"/>
      <c r="W541" s="61"/>
    </row>
    <row r="542" spans="5:23" ht="12.75">
      <c r="E542" s="1"/>
      <c r="K542" s="4"/>
      <c r="V542" s="52"/>
      <c r="W542" s="61"/>
    </row>
    <row r="543" spans="5:23" ht="12.75">
      <c r="E543" s="1"/>
      <c r="K543" s="4"/>
      <c r="V543" s="52"/>
      <c r="W543" s="61"/>
    </row>
    <row r="544" spans="5:23" ht="12.75">
      <c r="E544" s="1"/>
      <c r="K544" s="4"/>
      <c r="V544" s="52"/>
      <c r="W544" s="61"/>
    </row>
    <row r="545" spans="5:23" ht="12.75">
      <c r="E545" s="1"/>
      <c r="K545" s="4"/>
      <c r="V545" s="52"/>
      <c r="W545" s="61"/>
    </row>
    <row r="546" spans="5:23" ht="12.75">
      <c r="E546" s="1"/>
      <c r="K546" s="4"/>
      <c r="V546" s="52"/>
      <c r="W546" s="61"/>
    </row>
    <row r="547" spans="5:23" ht="12.75">
      <c r="E547" s="1"/>
      <c r="K547" s="4"/>
      <c r="V547" s="52"/>
      <c r="W547" s="61"/>
    </row>
    <row r="548" spans="5:23" ht="12.75">
      <c r="E548" s="1"/>
      <c r="K548" s="4"/>
      <c r="V548" s="52"/>
      <c r="W548" s="61"/>
    </row>
    <row r="549" spans="5:23" ht="12.75">
      <c r="E549" s="1"/>
      <c r="K549" s="4"/>
      <c r="V549" s="52"/>
      <c r="W549" s="61"/>
    </row>
    <row r="550" spans="5:23" ht="12.75">
      <c r="E550" s="1"/>
      <c r="K550" s="4"/>
      <c r="V550" s="52"/>
      <c r="W550" s="61"/>
    </row>
    <row r="551" spans="5:23" ht="12.75">
      <c r="E551" s="1"/>
      <c r="K551" s="4"/>
      <c r="V551" s="52"/>
      <c r="W551" s="61"/>
    </row>
    <row r="552" spans="5:23" ht="12.75">
      <c r="E552" s="1"/>
      <c r="K552" s="4"/>
      <c r="V552" s="52"/>
      <c r="W552" s="61"/>
    </row>
    <row r="553" spans="5:23" ht="12.75">
      <c r="E553" s="1"/>
      <c r="K553" s="4"/>
      <c r="V553" s="52"/>
      <c r="W553" s="61"/>
    </row>
    <row r="554" spans="5:23" ht="12.75">
      <c r="E554" s="1"/>
      <c r="K554" s="4"/>
      <c r="V554" s="52"/>
      <c r="W554" s="61"/>
    </row>
    <row r="555" spans="5:23" ht="12.75">
      <c r="E555" s="1"/>
      <c r="K555" s="4"/>
      <c r="V555" s="52"/>
      <c r="W555" s="61"/>
    </row>
    <row r="556" spans="5:23" ht="12.75">
      <c r="E556" s="1"/>
      <c r="K556" s="4"/>
      <c r="V556" s="52"/>
      <c r="W556" s="61"/>
    </row>
    <row r="557" spans="5:23" ht="12.75">
      <c r="E557" s="1"/>
      <c r="K557" s="4"/>
      <c r="V557" s="52"/>
      <c r="W557" s="61"/>
    </row>
    <row r="558" spans="5:23" ht="12.75">
      <c r="E558" s="1"/>
      <c r="K558" s="4"/>
      <c r="V558" s="52"/>
      <c r="W558" s="61"/>
    </row>
    <row r="559" spans="5:23" ht="12.75">
      <c r="E559" s="1"/>
      <c r="K559" s="4"/>
      <c r="V559" s="52"/>
      <c r="W559" s="61"/>
    </row>
    <row r="560" spans="5:23" ht="12.75">
      <c r="E560" s="1"/>
      <c r="K560" s="4"/>
      <c r="V560" s="52"/>
      <c r="W560" s="61"/>
    </row>
    <row r="561" spans="5:23" ht="12.75">
      <c r="E561" s="1"/>
      <c r="K561" s="4"/>
      <c r="V561" s="52"/>
      <c r="W561" s="61"/>
    </row>
    <row r="562" spans="5:23" ht="12.75">
      <c r="E562" s="1"/>
      <c r="K562" s="4"/>
      <c r="V562" s="52"/>
      <c r="W562" s="61"/>
    </row>
    <row r="563" spans="5:23" ht="12.75">
      <c r="E563" s="1"/>
      <c r="K563" s="4"/>
      <c r="V563" s="52"/>
      <c r="W563" s="61"/>
    </row>
    <row r="564" spans="5:23" ht="12.75">
      <c r="E564" s="1"/>
      <c r="K564" s="4"/>
      <c r="V564" s="52"/>
      <c r="W564" s="61"/>
    </row>
    <row r="565" spans="5:23" ht="12.75">
      <c r="E565" s="1"/>
      <c r="K565" s="4"/>
      <c r="V565" s="52"/>
      <c r="W565" s="61"/>
    </row>
    <row r="566" spans="5:23" ht="12.75">
      <c r="E566" s="1"/>
      <c r="K566" s="4"/>
      <c r="V566" s="52"/>
      <c r="W566" s="61"/>
    </row>
    <row r="567" spans="5:23" ht="12.75">
      <c r="E567" s="1"/>
      <c r="K567" s="4"/>
      <c r="V567" s="52"/>
      <c r="W567" s="61"/>
    </row>
    <row r="568" spans="5:23" ht="12.75">
      <c r="E568" s="1"/>
      <c r="K568" s="4"/>
      <c r="V568" s="52"/>
      <c r="W568" s="61"/>
    </row>
    <row r="569" spans="5:23" ht="12.75">
      <c r="E569" s="1"/>
      <c r="K569" s="4"/>
      <c r="V569" s="52"/>
      <c r="W569" s="61"/>
    </row>
    <row r="570" spans="5:23" ht="12.75">
      <c r="E570" s="1"/>
      <c r="K570" s="4"/>
      <c r="V570" s="52"/>
      <c r="W570" s="61"/>
    </row>
    <row r="571" spans="5:23" ht="12.75">
      <c r="E571" s="1"/>
      <c r="K571" s="4"/>
      <c r="V571" s="52"/>
      <c r="W571" s="61"/>
    </row>
    <row r="572" spans="5:23" ht="12.75">
      <c r="E572" s="1"/>
      <c r="K572" s="4"/>
      <c r="V572" s="52"/>
      <c r="W572" s="61"/>
    </row>
    <row r="573" spans="5:23" ht="12.75">
      <c r="E573" s="1"/>
      <c r="K573" s="4"/>
      <c r="V573" s="52"/>
      <c r="W573" s="61"/>
    </row>
    <row r="574" spans="5:23" ht="12.75">
      <c r="E574" s="1"/>
      <c r="K574" s="4"/>
      <c r="V574" s="52"/>
      <c r="W574" s="61"/>
    </row>
    <row r="575" spans="5:23" ht="12.75">
      <c r="E575" s="1"/>
      <c r="K575" s="4"/>
      <c r="V575" s="52"/>
      <c r="W575" s="61"/>
    </row>
    <row r="576" spans="5:23" ht="12.75">
      <c r="E576" s="1"/>
      <c r="K576" s="4"/>
      <c r="V576" s="52"/>
      <c r="W576" s="61"/>
    </row>
    <row r="577" spans="5:23" ht="12.75">
      <c r="E577" s="1"/>
      <c r="K577" s="4"/>
      <c r="V577" s="52"/>
      <c r="W577" s="61"/>
    </row>
    <row r="578" spans="5:23" ht="12.75">
      <c r="E578" s="1"/>
      <c r="K578" s="4"/>
      <c r="V578" s="52"/>
      <c r="W578" s="61"/>
    </row>
    <row r="579" spans="5:23" ht="12.75">
      <c r="E579" s="1"/>
      <c r="K579" s="4"/>
      <c r="V579" s="52"/>
      <c r="W579" s="61"/>
    </row>
    <row r="580" spans="5:23" ht="12.75">
      <c r="E580" s="1"/>
      <c r="K580" s="4"/>
      <c r="V580" s="52"/>
      <c r="W580" s="61"/>
    </row>
    <row r="581" spans="5:23" ht="12.75">
      <c r="E581" s="1"/>
      <c r="K581" s="4"/>
      <c r="V581" s="52"/>
      <c r="W581" s="61"/>
    </row>
    <row r="582" spans="5:23" ht="12.75">
      <c r="E582" s="1"/>
      <c r="K582" s="4"/>
      <c r="V582" s="52"/>
      <c r="W582" s="61"/>
    </row>
    <row r="583" spans="5:23" ht="12.75">
      <c r="E583" s="1"/>
      <c r="K583" s="4"/>
      <c r="V583" s="52"/>
      <c r="W583" s="61"/>
    </row>
    <row r="584" spans="5:23" ht="12.75">
      <c r="E584" s="1"/>
      <c r="K584" s="4"/>
      <c r="V584" s="52"/>
      <c r="W584" s="61"/>
    </row>
    <row r="585" spans="5:23" ht="12.75">
      <c r="E585" s="1"/>
      <c r="K585" s="4"/>
      <c r="V585" s="52"/>
      <c r="W585" s="61"/>
    </row>
    <row r="586" spans="5:23" ht="12.75">
      <c r="E586" s="1"/>
      <c r="K586" s="4"/>
      <c r="V586" s="52"/>
      <c r="W586" s="61"/>
    </row>
    <row r="587" spans="5:23" ht="12.75">
      <c r="E587" s="1"/>
      <c r="K587" s="4"/>
      <c r="V587" s="52"/>
      <c r="W587" s="61"/>
    </row>
    <row r="588" spans="5:23" ht="12.75">
      <c r="E588" s="1"/>
      <c r="K588" s="4"/>
      <c r="V588" s="52"/>
      <c r="W588" s="61"/>
    </row>
    <row r="589" spans="5:23" ht="12.75">
      <c r="E589" s="1"/>
      <c r="K589" s="4"/>
      <c r="V589" s="52"/>
      <c r="W589" s="61"/>
    </row>
    <row r="590" spans="5:23" ht="12.75">
      <c r="E590" s="1"/>
      <c r="K590" s="4"/>
      <c r="V590" s="52"/>
      <c r="W590" s="61"/>
    </row>
    <row r="591" spans="5:23" ht="12.75">
      <c r="E591" s="1"/>
      <c r="K591" s="4"/>
      <c r="V591" s="52"/>
      <c r="W591" s="61"/>
    </row>
    <row r="592" spans="5:23" ht="12.75">
      <c r="E592" s="1"/>
      <c r="K592" s="4"/>
      <c r="V592" s="52"/>
      <c r="W592" s="61"/>
    </row>
    <row r="593" spans="5:23" ht="12.75">
      <c r="E593" s="1"/>
      <c r="K593" s="4"/>
      <c r="V593" s="52"/>
      <c r="W593" s="61"/>
    </row>
    <row r="594" spans="5:23" ht="12.75">
      <c r="E594" s="1"/>
      <c r="K594" s="4"/>
      <c r="V594" s="52"/>
      <c r="W594" s="61"/>
    </row>
    <row r="595" spans="5:23" ht="12.75">
      <c r="E595" s="1"/>
      <c r="K595" s="4"/>
      <c r="V595" s="52"/>
      <c r="W595" s="61"/>
    </row>
    <row r="596" spans="5:23" ht="12.75">
      <c r="E596" s="1"/>
      <c r="K596" s="4"/>
      <c r="V596" s="52"/>
      <c r="W596" s="61"/>
    </row>
    <row r="597" spans="5:23" ht="12.75">
      <c r="E597" s="1"/>
      <c r="K597" s="4"/>
      <c r="V597" s="52"/>
      <c r="W597" s="61"/>
    </row>
    <row r="598" spans="5:23" ht="12.75">
      <c r="E598" s="1"/>
      <c r="K598" s="4"/>
      <c r="V598" s="52"/>
      <c r="W598" s="61"/>
    </row>
    <row r="599" spans="5:23" ht="12.75">
      <c r="E599" s="1"/>
      <c r="K599" s="4"/>
      <c r="V599" s="52"/>
      <c r="W599" s="61"/>
    </row>
    <row r="600" spans="5:23" ht="12.75">
      <c r="E600" s="1"/>
      <c r="K600" s="4"/>
      <c r="V600" s="52"/>
      <c r="W600" s="61"/>
    </row>
    <row r="601" spans="5:23" ht="12.75">
      <c r="E601" s="1"/>
      <c r="K601" s="4"/>
      <c r="V601" s="52"/>
      <c r="W601" s="61"/>
    </row>
    <row r="602" spans="5:23" ht="12.75">
      <c r="E602" s="1"/>
      <c r="K602" s="4"/>
      <c r="V602" s="52"/>
      <c r="W602" s="61"/>
    </row>
    <row r="603" spans="5:23" ht="12.75">
      <c r="E603" s="1"/>
      <c r="K603" s="4"/>
      <c r="V603" s="52"/>
      <c r="W603" s="61"/>
    </row>
    <row r="604" spans="5:23" ht="12.75">
      <c r="E604" s="1"/>
      <c r="K604" s="4"/>
      <c r="V604" s="52"/>
      <c r="W604" s="61"/>
    </row>
    <row r="605" spans="5:23" ht="12.75">
      <c r="E605" s="1"/>
      <c r="K605" s="4"/>
      <c r="V605" s="52"/>
      <c r="W605" s="61"/>
    </row>
    <row r="606" spans="5:23" ht="12.75">
      <c r="E606" s="1"/>
      <c r="K606" s="4"/>
      <c r="V606" s="52"/>
      <c r="W606" s="61"/>
    </row>
    <row r="607" spans="5:23" ht="12.75">
      <c r="E607" s="1"/>
      <c r="K607" s="4"/>
      <c r="V607" s="52"/>
      <c r="W607" s="61"/>
    </row>
    <row r="608" spans="5:23" ht="12.75">
      <c r="E608" s="1"/>
      <c r="K608" s="4"/>
      <c r="V608" s="52"/>
      <c r="W608" s="61"/>
    </row>
    <row r="609" spans="5:23" ht="12.75">
      <c r="E609" s="1"/>
      <c r="K609" s="4"/>
      <c r="V609" s="52"/>
      <c r="W609" s="61"/>
    </row>
    <row r="610" spans="5:23" ht="12.75">
      <c r="E610" s="1"/>
      <c r="K610" s="4"/>
      <c r="V610" s="52"/>
      <c r="W610" s="61"/>
    </row>
    <row r="611" spans="5:23" ht="12.75">
      <c r="E611" s="1"/>
      <c r="K611" s="4"/>
      <c r="V611" s="52"/>
      <c r="W611" s="61"/>
    </row>
    <row r="612" spans="5:23" ht="12.75">
      <c r="E612" s="1"/>
      <c r="K612" s="4"/>
      <c r="V612" s="52"/>
      <c r="W612" s="61"/>
    </row>
    <row r="613" spans="5:23" ht="12.75">
      <c r="E613" s="1"/>
      <c r="K613" s="4"/>
      <c r="V613" s="52"/>
      <c r="W613" s="61"/>
    </row>
    <row r="614" spans="5:23" ht="12.75">
      <c r="E614" s="1"/>
      <c r="K614" s="4"/>
      <c r="V614" s="52"/>
      <c r="W614" s="61"/>
    </row>
    <row r="615" spans="5:23" ht="12.75">
      <c r="E615" s="1"/>
      <c r="K615" s="4"/>
      <c r="V615" s="52"/>
      <c r="W615" s="61"/>
    </row>
    <row r="616" spans="5:23" ht="12.75">
      <c r="E616" s="1"/>
      <c r="K616" s="4"/>
      <c r="V616" s="52"/>
      <c r="W616" s="61"/>
    </row>
    <row r="617" spans="5:23" ht="12.75">
      <c r="E617" s="1"/>
      <c r="K617" s="4"/>
      <c r="V617" s="52"/>
      <c r="W617" s="61"/>
    </row>
    <row r="618" spans="5:23" ht="12.75">
      <c r="E618" s="1"/>
      <c r="K618" s="4"/>
      <c r="V618" s="52"/>
      <c r="W618" s="61"/>
    </row>
    <row r="619" spans="5:23" ht="12.75">
      <c r="E619" s="1"/>
      <c r="K619" s="4"/>
      <c r="V619" s="52"/>
      <c r="W619" s="61"/>
    </row>
    <row r="620" spans="5:23" ht="12.75">
      <c r="E620" s="1"/>
      <c r="K620" s="4"/>
      <c r="V620" s="52"/>
      <c r="W620" s="61"/>
    </row>
    <row r="621" spans="5:23" ht="12.75">
      <c r="E621" s="1"/>
      <c r="K621" s="4"/>
      <c r="V621" s="52"/>
      <c r="W621" s="61"/>
    </row>
    <row r="622" spans="5:23" ht="12.75">
      <c r="E622" s="1"/>
      <c r="K622" s="4"/>
      <c r="V622" s="52"/>
      <c r="W622" s="61"/>
    </row>
    <row r="623" spans="5:23" ht="12.75">
      <c r="E623" s="1"/>
      <c r="K623" s="4"/>
      <c r="V623" s="52"/>
      <c r="W623" s="61"/>
    </row>
    <row r="624" spans="5:23" ht="12.75">
      <c r="E624" s="1"/>
      <c r="K624" s="4"/>
      <c r="V624" s="52"/>
      <c r="W624" s="61"/>
    </row>
    <row r="625" spans="5:23" ht="12.75">
      <c r="E625" s="1"/>
      <c r="K625" s="4"/>
      <c r="V625" s="52"/>
      <c r="W625" s="61"/>
    </row>
    <row r="626" spans="5:23" ht="12.75">
      <c r="E626" s="1"/>
      <c r="K626" s="4"/>
      <c r="V626" s="52"/>
      <c r="W626" s="61"/>
    </row>
    <row r="627" spans="5:23" ht="12.75">
      <c r="E627" s="1"/>
      <c r="K627" s="4"/>
      <c r="V627" s="52"/>
      <c r="W627" s="61"/>
    </row>
    <row r="628" spans="5:23" ht="12.75">
      <c r="E628" s="1"/>
      <c r="K628" s="4"/>
      <c r="V628" s="52"/>
      <c r="W628" s="61"/>
    </row>
    <row r="629" spans="5:23" ht="12.75">
      <c r="E629" s="1"/>
      <c r="K629" s="4"/>
      <c r="V629" s="52"/>
      <c r="W629" s="61"/>
    </row>
    <row r="630" spans="5:23" ht="12.75">
      <c r="E630" s="1"/>
      <c r="K630" s="4"/>
      <c r="V630" s="52"/>
      <c r="W630" s="61"/>
    </row>
    <row r="631" spans="5:23" ht="12.75">
      <c r="E631" s="1"/>
      <c r="K631" s="4"/>
      <c r="V631" s="52"/>
      <c r="W631" s="61"/>
    </row>
    <row r="632" spans="5:23" ht="12.75">
      <c r="E632" s="1"/>
      <c r="K632" s="4"/>
      <c r="V632" s="52"/>
      <c r="W632" s="61"/>
    </row>
    <row r="633" spans="5:23" ht="12.75">
      <c r="E633" s="1"/>
      <c r="K633" s="4"/>
      <c r="V633" s="52"/>
      <c r="W633" s="61"/>
    </row>
    <row r="634" spans="5:23" ht="12.75">
      <c r="E634" s="1"/>
      <c r="K634" s="4"/>
      <c r="V634" s="52"/>
      <c r="W634" s="61"/>
    </row>
    <row r="635" spans="5:23" ht="12.75">
      <c r="E635" s="1"/>
      <c r="K635" s="4"/>
      <c r="V635" s="52"/>
      <c r="W635" s="61"/>
    </row>
    <row r="636" spans="5:23" ht="12.75">
      <c r="E636" s="1"/>
      <c r="K636" s="4"/>
      <c r="V636" s="52"/>
      <c r="W636" s="61"/>
    </row>
    <row r="637" spans="5:23" ht="12.75">
      <c r="E637" s="1"/>
      <c r="K637" s="4"/>
      <c r="V637" s="52"/>
      <c r="W637" s="61"/>
    </row>
    <row r="638" spans="5:23" ht="12.75">
      <c r="E638" s="1"/>
      <c r="K638" s="4"/>
      <c r="V638" s="52"/>
      <c r="W638" s="61"/>
    </row>
    <row r="639" spans="5:23" ht="12.75">
      <c r="E639" s="1"/>
      <c r="K639" s="4"/>
      <c r="V639" s="52"/>
      <c r="W639" s="61"/>
    </row>
    <row r="640" spans="5:23" ht="12.75">
      <c r="E640" s="1"/>
      <c r="K640" s="4"/>
      <c r="V640" s="52"/>
      <c r="W640" s="61"/>
    </row>
    <row r="641" spans="5:23" ht="12.75">
      <c r="E641" s="1"/>
      <c r="K641" s="4"/>
      <c r="V641" s="52"/>
      <c r="W641" s="61"/>
    </row>
    <row r="642" spans="5:23" ht="12.75">
      <c r="E642" s="1"/>
      <c r="K642" s="4"/>
      <c r="V642" s="52"/>
      <c r="W642" s="61"/>
    </row>
    <row r="643" spans="5:23" ht="12.75">
      <c r="E643" s="1"/>
      <c r="K643" s="4"/>
      <c r="V643" s="52"/>
      <c r="W643" s="61"/>
    </row>
    <row r="644" spans="5:23" ht="12.75">
      <c r="E644" s="1"/>
      <c r="K644" s="4"/>
      <c r="V644" s="52"/>
      <c r="W644" s="61"/>
    </row>
    <row r="645" spans="5:23" ht="12.75">
      <c r="E645" s="1"/>
      <c r="K645" s="4"/>
      <c r="V645" s="52"/>
      <c r="W645" s="61"/>
    </row>
    <row r="646" spans="5:23" ht="12.75">
      <c r="E646" s="1"/>
      <c r="K646" s="4"/>
      <c r="V646" s="52"/>
      <c r="W646" s="61"/>
    </row>
    <row r="647" spans="5:23" ht="12.75">
      <c r="E647" s="1"/>
      <c r="K647" s="4"/>
      <c r="V647" s="52"/>
      <c r="W647" s="61"/>
    </row>
    <row r="648" spans="5:23" ht="12.75">
      <c r="E648" s="1"/>
      <c r="K648" s="4"/>
      <c r="V648" s="52"/>
      <c r="W648" s="61"/>
    </row>
    <row r="649" spans="5:23" ht="12.75">
      <c r="E649" s="1"/>
      <c r="K649" s="4"/>
      <c r="V649" s="52"/>
      <c r="W649" s="61"/>
    </row>
    <row r="650" spans="5:23" ht="12.75">
      <c r="E650" s="1"/>
      <c r="K650" s="4"/>
      <c r="V650" s="52"/>
      <c r="W650" s="61"/>
    </row>
    <row r="651" spans="5:23" ht="12.75">
      <c r="E651" s="1"/>
      <c r="K651" s="4"/>
      <c r="V651" s="52"/>
      <c r="W651" s="61"/>
    </row>
    <row r="652" spans="5:23" ht="12.75">
      <c r="E652" s="1"/>
      <c r="K652" s="4"/>
      <c r="V652" s="52"/>
      <c r="W652" s="61"/>
    </row>
    <row r="653" spans="5:23" ht="12.75">
      <c r="E653" s="1"/>
      <c r="K653" s="4"/>
      <c r="V653" s="52"/>
      <c r="W653" s="61"/>
    </row>
    <row r="654" spans="5:23" ht="12.75">
      <c r="E654" s="1"/>
      <c r="K654" s="4"/>
      <c r="V654" s="52"/>
      <c r="W654" s="61"/>
    </row>
    <row r="655" spans="5:23" ht="12.75">
      <c r="E655" s="1"/>
      <c r="K655" s="4"/>
      <c r="V655" s="52"/>
      <c r="W655" s="61"/>
    </row>
    <row r="656" spans="5:23" ht="12.75">
      <c r="E656" s="1"/>
      <c r="K656" s="4"/>
      <c r="V656" s="52"/>
      <c r="W656" s="61"/>
    </row>
    <row r="657" spans="5:23" ht="12.75">
      <c r="E657" s="1"/>
      <c r="K657" s="4"/>
      <c r="V657" s="52"/>
      <c r="W657" s="61"/>
    </row>
    <row r="658" spans="5:23" ht="12.75">
      <c r="E658" s="1"/>
      <c r="K658" s="4"/>
      <c r="V658" s="52"/>
      <c r="W658" s="61"/>
    </row>
    <row r="659" spans="5:23" ht="12.75">
      <c r="E659" s="1"/>
      <c r="K659" s="4"/>
      <c r="V659" s="52"/>
      <c r="W659" s="61"/>
    </row>
    <row r="660" spans="5:23" ht="12.75">
      <c r="E660" s="1"/>
      <c r="K660" s="4"/>
      <c r="V660" s="52"/>
      <c r="W660" s="61"/>
    </row>
    <row r="661" spans="5:23" ht="12.75">
      <c r="E661" s="1"/>
      <c r="K661" s="4"/>
      <c r="V661" s="52"/>
      <c r="W661" s="61"/>
    </row>
    <row r="662" spans="5:23" ht="12.75">
      <c r="E662" s="1"/>
      <c r="K662" s="4"/>
      <c r="V662" s="52"/>
      <c r="W662" s="61"/>
    </row>
    <row r="663" spans="5:23" ht="12.75">
      <c r="E663" s="1"/>
      <c r="K663" s="4"/>
      <c r="V663" s="52"/>
      <c r="W663" s="61"/>
    </row>
    <row r="664" spans="5:23" ht="12.75">
      <c r="E664" s="1"/>
      <c r="K664" s="4"/>
      <c r="V664" s="52"/>
      <c r="W664" s="61"/>
    </row>
    <row r="665" spans="5:23" ht="12.75">
      <c r="E665" s="1"/>
      <c r="K665" s="4"/>
      <c r="V665" s="52"/>
      <c r="W665" s="61"/>
    </row>
    <row r="666" spans="5:23" ht="12.75">
      <c r="E666" s="1"/>
      <c r="K666" s="4"/>
      <c r="V666" s="52"/>
      <c r="W666" s="61"/>
    </row>
    <row r="667" spans="5:23" ht="12.75">
      <c r="E667" s="1"/>
      <c r="K667" s="4"/>
      <c r="V667" s="52"/>
      <c r="W667" s="61"/>
    </row>
    <row r="668" spans="5:23" ht="12.75">
      <c r="E668" s="1"/>
      <c r="K668" s="4"/>
      <c r="V668" s="52"/>
      <c r="W668" s="61"/>
    </row>
    <row r="669" spans="5:23" ht="12.75">
      <c r="E669" s="1"/>
      <c r="K669" s="4"/>
      <c r="V669" s="52"/>
      <c r="W669" s="61"/>
    </row>
    <row r="670" spans="5:23" ht="12.75">
      <c r="E670" s="1"/>
      <c r="K670" s="4"/>
      <c r="V670" s="52"/>
      <c r="W670" s="61"/>
    </row>
    <row r="671" spans="5:23" ht="12.75">
      <c r="E671" s="1"/>
      <c r="K671" s="4"/>
      <c r="V671" s="52"/>
      <c r="W671" s="61"/>
    </row>
    <row r="672" spans="5:23" ht="12.75">
      <c r="E672" s="1"/>
      <c r="K672" s="4"/>
      <c r="V672" s="52"/>
      <c r="W672" s="61"/>
    </row>
    <row r="673" spans="5:23" ht="12.75">
      <c r="E673" s="1"/>
      <c r="K673" s="4"/>
      <c r="V673" s="52"/>
      <c r="W673" s="61"/>
    </row>
    <row r="674" spans="5:23" ht="12.75">
      <c r="E674" s="1"/>
      <c r="K674" s="4"/>
      <c r="V674" s="52"/>
      <c r="W674" s="61"/>
    </row>
    <row r="675" spans="5:23" ht="12.75">
      <c r="E675" s="1"/>
      <c r="K675" s="4"/>
      <c r="V675" s="52"/>
      <c r="W675" s="61"/>
    </row>
    <row r="676" spans="5:23" ht="12.75">
      <c r="E676" s="1"/>
      <c r="K676" s="4"/>
      <c r="V676" s="52"/>
      <c r="W676" s="61"/>
    </row>
    <row r="677" spans="5:23" ht="12.75">
      <c r="E677" s="1"/>
      <c r="K677" s="4"/>
      <c r="V677" s="52"/>
      <c r="W677" s="61"/>
    </row>
    <row r="678" spans="5:23" ht="12.75">
      <c r="E678" s="1"/>
      <c r="K678" s="4"/>
      <c r="V678" s="52"/>
      <c r="W678" s="61"/>
    </row>
    <row r="679" spans="5:23" ht="12.75">
      <c r="E679" s="1"/>
      <c r="K679" s="4"/>
      <c r="V679" s="52"/>
      <c r="W679" s="61"/>
    </row>
    <row r="680" spans="5:23" ht="12.75">
      <c r="E680" s="1"/>
      <c r="K680" s="4"/>
      <c r="V680" s="52"/>
      <c r="W680" s="61"/>
    </row>
    <row r="681" spans="5:23" ht="12.75">
      <c r="E681" s="1"/>
      <c r="K681" s="4"/>
      <c r="V681" s="52"/>
      <c r="W681" s="61"/>
    </row>
    <row r="682" spans="5:23" ht="12.75">
      <c r="E682" s="1"/>
      <c r="K682" s="4"/>
      <c r="V682" s="52"/>
      <c r="W682" s="61"/>
    </row>
    <row r="683" spans="5:23" ht="12.75">
      <c r="E683" s="1"/>
      <c r="K683" s="4"/>
      <c r="V683" s="52"/>
      <c r="W683" s="61"/>
    </row>
    <row r="684" spans="5:23" ht="12.75">
      <c r="E684" s="1"/>
      <c r="K684" s="4"/>
      <c r="V684" s="52"/>
      <c r="W684" s="61"/>
    </row>
    <row r="685" spans="5:23" ht="12.75">
      <c r="E685" s="1"/>
      <c r="K685" s="4"/>
      <c r="V685" s="52"/>
      <c r="W685" s="61"/>
    </row>
    <row r="686" spans="5:23" ht="12.75">
      <c r="E686" s="1"/>
      <c r="K686" s="4"/>
      <c r="V686" s="52"/>
      <c r="W686" s="61"/>
    </row>
    <row r="687" spans="5:23" ht="12.75">
      <c r="E687" s="1"/>
      <c r="K687" s="4"/>
      <c r="V687" s="52"/>
      <c r="W687" s="61"/>
    </row>
    <row r="688" spans="5:23" ht="12.75">
      <c r="E688" s="1"/>
      <c r="K688" s="4"/>
      <c r="V688" s="52"/>
      <c r="W688" s="61"/>
    </row>
    <row r="689" spans="5:23" ht="12.75">
      <c r="E689" s="1"/>
      <c r="K689" s="4"/>
      <c r="V689" s="52"/>
      <c r="W689" s="61"/>
    </row>
    <row r="690" spans="5:23" ht="12.75">
      <c r="E690" s="1"/>
      <c r="K690" s="4"/>
      <c r="V690" s="52"/>
      <c r="W690" s="61"/>
    </row>
    <row r="691" spans="5:23" ht="12.75">
      <c r="E691" s="1"/>
      <c r="K691" s="4"/>
      <c r="V691" s="52"/>
      <c r="W691" s="61"/>
    </row>
    <row r="692" spans="5:23" ht="12.75">
      <c r="E692" s="1"/>
      <c r="K692" s="4"/>
      <c r="V692" s="52"/>
      <c r="W692" s="61"/>
    </row>
    <row r="693" spans="5:23" ht="12.75">
      <c r="E693" s="1"/>
      <c r="K693" s="4"/>
      <c r="V693" s="52"/>
      <c r="W693" s="61"/>
    </row>
    <row r="694" spans="5:23" ht="12.75">
      <c r="E694" s="1"/>
      <c r="K694" s="4"/>
      <c r="V694" s="52"/>
      <c r="W694" s="61"/>
    </row>
    <row r="695" spans="5:23" ht="12.75">
      <c r="E695" s="1"/>
      <c r="K695" s="4"/>
      <c r="V695" s="52"/>
      <c r="W695" s="61"/>
    </row>
    <row r="696" spans="5:23" ht="12.75">
      <c r="E696" s="1"/>
      <c r="K696" s="4"/>
      <c r="V696" s="52"/>
      <c r="W696" s="61"/>
    </row>
    <row r="697" spans="5:23" ht="12.75">
      <c r="E697" s="1"/>
      <c r="K697" s="4"/>
      <c r="V697" s="52"/>
      <c r="W697" s="61"/>
    </row>
    <row r="698" spans="5:23" ht="12.75">
      <c r="E698" s="1"/>
      <c r="K698" s="4"/>
      <c r="V698" s="52"/>
      <c r="W698" s="61"/>
    </row>
    <row r="699" spans="5:23" ht="12.75">
      <c r="E699" s="1"/>
      <c r="K699" s="4"/>
      <c r="V699" s="52"/>
      <c r="W699" s="61"/>
    </row>
    <row r="700" spans="5:23" ht="12.75">
      <c r="E700" s="1"/>
      <c r="K700" s="4"/>
      <c r="V700" s="52"/>
      <c r="W700" s="61"/>
    </row>
    <row r="701" spans="5:23" ht="12.75">
      <c r="E701" s="1"/>
      <c r="K701" s="4"/>
      <c r="V701" s="52"/>
      <c r="W701" s="61"/>
    </row>
    <row r="702" spans="5:23" ht="12.75">
      <c r="E702" s="1"/>
      <c r="K702" s="4"/>
      <c r="V702" s="52"/>
      <c r="W702" s="61"/>
    </row>
    <row r="703" spans="5:23" ht="12.75">
      <c r="E703" s="1"/>
      <c r="K703" s="4"/>
      <c r="V703" s="52"/>
      <c r="W703" s="61"/>
    </row>
    <row r="704" spans="5:23" ht="12.75">
      <c r="E704" s="1"/>
      <c r="K704" s="4"/>
      <c r="V704" s="52"/>
      <c r="W704" s="61"/>
    </row>
    <row r="705" spans="5:23" ht="12.75">
      <c r="E705" s="1"/>
      <c r="K705" s="4"/>
      <c r="V705" s="52"/>
      <c r="W705" s="61"/>
    </row>
    <row r="706" spans="5:23" ht="12.75">
      <c r="E706" s="1"/>
      <c r="K706" s="4"/>
      <c r="V706" s="52"/>
      <c r="W706" s="61"/>
    </row>
    <row r="707" spans="5:23" ht="12.75">
      <c r="E707" s="1"/>
      <c r="K707" s="4"/>
      <c r="V707" s="52"/>
      <c r="W707" s="61"/>
    </row>
    <row r="708" spans="5:23" ht="12.75">
      <c r="E708" s="1"/>
      <c r="K708" s="4"/>
      <c r="V708" s="52"/>
      <c r="W708" s="61"/>
    </row>
    <row r="709" spans="5:23" ht="12.75">
      <c r="E709" s="1"/>
      <c r="K709" s="4"/>
      <c r="V709" s="52"/>
      <c r="W709" s="61"/>
    </row>
    <row r="710" spans="5:23" ht="12.75">
      <c r="E710" s="1"/>
      <c r="K710" s="4"/>
      <c r="V710" s="52"/>
      <c r="W710" s="61"/>
    </row>
    <row r="711" spans="5:23" ht="12.75">
      <c r="E711" s="1"/>
      <c r="K711" s="4"/>
      <c r="V711" s="52"/>
      <c r="W711" s="61"/>
    </row>
    <row r="712" spans="5:23" ht="12.75">
      <c r="E712" s="1"/>
      <c r="K712" s="4"/>
      <c r="V712" s="52"/>
      <c r="W712" s="61"/>
    </row>
    <row r="713" spans="5:23" ht="12.75">
      <c r="E713" s="1"/>
      <c r="K713" s="4"/>
      <c r="V713" s="52"/>
      <c r="W713" s="61"/>
    </row>
    <row r="714" spans="5:23" ht="12.75">
      <c r="E714" s="1"/>
      <c r="K714" s="4"/>
      <c r="V714" s="52"/>
      <c r="W714" s="61"/>
    </row>
    <row r="715" spans="5:23" ht="12.75">
      <c r="E715" s="1"/>
      <c r="K715" s="4"/>
      <c r="V715" s="52"/>
      <c r="W715" s="61"/>
    </row>
    <row r="716" spans="5:23" ht="12.75">
      <c r="E716" s="1"/>
      <c r="K716" s="4"/>
      <c r="V716" s="52"/>
      <c r="W716" s="61"/>
    </row>
    <row r="717" spans="5:23" ht="12.75">
      <c r="E717" s="1"/>
      <c r="K717" s="4"/>
      <c r="V717" s="52"/>
      <c r="W717" s="61"/>
    </row>
    <row r="718" spans="5:23" ht="12.75">
      <c r="E718" s="1"/>
      <c r="K718" s="4"/>
      <c r="V718" s="52"/>
      <c r="W718" s="61"/>
    </row>
    <row r="719" spans="5:23" ht="12.75">
      <c r="E719" s="1"/>
      <c r="K719" s="4"/>
      <c r="V719" s="52"/>
      <c r="W719" s="61"/>
    </row>
    <row r="720" spans="5:23" ht="12.75">
      <c r="E720" s="1"/>
      <c r="K720" s="4"/>
      <c r="V720" s="52"/>
      <c r="W720" s="61"/>
    </row>
    <row r="721" spans="5:23" ht="12.75">
      <c r="E721" s="1"/>
      <c r="K721" s="4"/>
      <c r="V721" s="52"/>
      <c r="W721" s="61"/>
    </row>
    <row r="722" spans="5:23" ht="12.75">
      <c r="E722" s="1"/>
      <c r="K722" s="4"/>
      <c r="V722" s="52"/>
      <c r="W722" s="61"/>
    </row>
    <row r="723" spans="5:23" ht="12.75">
      <c r="E723" s="1"/>
      <c r="K723" s="4"/>
      <c r="V723" s="52"/>
      <c r="W723" s="61"/>
    </row>
    <row r="724" spans="5:23" ht="12.75">
      <c r="E724" s="1"/>
      <c r="K724" s="4"/>
      <c r="V724" s="52"/>
      <c r="W724" s="61"/>
    </row>
    <row r="725" spans="5:23" ht="12.75">
      <c r="E725" s="1"/>
      <c r="K725" s="4"/>
      <c r="V725" s="52"/>
      <c r="W725" s="61"/>
    </row>
    <row r="726" spans="5:23" ht="12.75">
      <c r="E726" s="1"/>
      <c r="K726" s="4"/>
      <c r="V726" s="52"/>
      <c r="W726" s="61"/>
    </row>
    <row r="727" spans="5:23" ht="12.75">
      <c r="E727" s="1"/>
      <c r="K727" s="4"/>
      <c r="V727" s="52"/>
      <c r="W727" s="61"/>
    </row>
    <row r="728" spans="5:23" ht="12.75">
      <c r="E728" s="1"/>
      <c r="K728" s="4"/>
      <c r="V728" s="52"/>
      <c r="W728" s="61"/>
    </row>
    <row r="729" spans="5:23" ht="12.75">
      <c r="E729" s="1"/>
      <c r="K729" s="4"/>
      <c r="V729" s="52"/>
      <c r="W729" s="61"/>
    </row>
    <row r="730" spans="5:23" ht="12.75">
      <c r="E730" s="1"/>
      <c r="K730" s="4"/>
      <c r="V730" s="52"/>
      <c r="W730" s="61"/>
    </row>
    <row r="731" spans="5:23" ht="12.75">
      <c r="E731" s="1"/>
      <c r="K731" s="4"/>
      <c r="V731" s="52"/>
      <c r="W731" s="61"/>
    </row>
    <row r="732" spans="5:23" ht="12.75">
      <c r="E732" s="1"/>
      <c r="K732" s="4"/>
      <c r="V732" s="52"/>
      <c r="W732" s="61"/>
    </row>
    <row r="733" spans="5:23" ht="12.75">
      <c r="E733" s="1"/>
      <c r="K733" s="4"/>
      <c r="V733" s="52"/>
      <c r="W733" s="61"/>
    </row>
    <row r="734" spans="5:23" ht="12.75">
      <c r="E734" s="1"/>
      <c r="K734" s="4"/>
      <c r="V734" s="52"/>
      <c r="W734" s="61"/>
    </row>
    <row r="735" spans="5:23" ht="12.75">
      <c r="E735" s="1"/>
      <c r="K735" s="4"/>
      <c r="V735" s="52"/>
      <c r="W735" s="61"/>
    </row>
    <row r="736" spans="5:23" ht="12.75">
      <c r="E736" s="1"/>
      <c r="K736" s="4"/>
      <c r="V736" s="52"/>
      <c r="W736" s="61"/>
    </row>
    <row r="737" spans="5:23" ht="12.75">
      <c r="E737" s="1"/>
      <c r="K737" s="4"/>
      <c r="V737" s="52"/>
      <c r="W737" s="61"/>
    </row>
    <row r="738" spans="5:23" ht="12.75">
      <c r="E738" s="1"/>
      <c r="K738" s="4"/>
      <c r="V738" s="52"/>
      <c r="W738" s="61"/>
    </row>
    <row r="739" spans="5:23" ht="12.75">
      <c r="E739" s="1"/>
      <c r="K739" s="4"/>
      <c r="V739" s="52"/>
      <c r="W739" s="61"/>
    </row>
    <row r="740" spans="5:23" ht="12.75">
      <c r="E740" s="1"/>
      <c r="K740" s="4"/>
      <c r="V740" s="52"/>
      <c r="W740" s="61"/>
    </row>
    <row r="741" spans="5:23" ht="12.75">
      <c r="E741" s="1"/>
      <c r="K741" s="4"/>
      <c r="V741" s="52"/>
      <c r="W741" s="61"/>
    </row>
    <row r="742" spans="5:23" ht="12.75">
      <c r="E742" s="1"/>
      <c r="K742" s="4"/>
      <c r="V742" s="52"/>
      <c r="W742" s="61"/>
    </row>
    <row r="743" spans="5:23" ht="12.75">
      <c r="E743" s="1"/>
      <c r="K743" s="4"/>
      <c r="V743" s="52"/>
      <c r="W743" s="61"/>
    </row>
    <row r="744" spans="5:23" ht="12.75">
      <c r="E744" s="1"/>
      <c r="K744" s="4"/>
      <c r="V744" s="52"/>
      <c r="W744" s="61"/>
    </row>
    <row r="745" spans="5:23" ht="12.75">
      <c r="E745" s="1"/>
      <c r="K745" s="4"/>
      <c r="V745" s="52"/>
      <c r="W745" s="61"/>
    </row>
    <row r="746" spans="5:23" ht="12.75">
      <c r="E746" s="1"/>
      <c r="K746" s="4"/>
      <c r="V746" s="52"/>
      <c r="W746" s="61"/>
    </row>
    <row r="747" spans="5:23" ht="12.75">
      <c r="E747" s="1"/>
      <c r="K747" s="4"/>
      <c r="V747" s="52"/>
      <c r="W747" s="61"/>
    </row>
    <row r="748" spans="5:23" ht="12.75">
      <c r="E748" s="1"/>
      <c r="K748" s="4"/>
      <c r="V748" s="52"/>
      <c r="W748" s="61"/>
    </row>
    <row r="749" spans="5:23" ht="12.75">
      <c r="E749" s="1"/>
      <c r="K749" s="4"/>
      <c r="V749" s="52"/>
      <c r="W749" s="61"/>
    </row>
    <row r="750" spans="5:23" ht="12.75">
      <c r="E750" s="1"/>
      <c r="K750" s="4"/>
      <c r="V750" s="52"/>
      <c r="W750" s="61"/>
    </row>
    <row r="751" spans="5:23" ht="12.75">
      <c r="E751" s="1"/>
      <c r="K751" s="4"/>
      <c r="V751" s="52"/>
      <c r="W751" s="61"/>
    </row>
    <row r="752" spans="5:23" ht="12.75">
      <c r="E752" s="1"/>
      <c r="K752" s="4"/>
      <c r="V752" s="52"/>
      <c r="W752" s="61"/>
    </row>
    <row r="753" spans="5:23" ht="12.75">
      <c r="E753" s="1"/>
      <c r="K753" s="4"/>
      <c r="V753" s="52"/>
      <c r="W753" s="61"/>
    </row>
    <row r="754" spans="5:23" ht="12.75">
      <c r="E754" s="1"/>
      <c r="K754" s="4"/>
      <c r="V754" s="52"/>
      <c r="W754" s="61"/>
    </row>
    <row r="755" spans="5:23" ht="12.75">
      <c r="E755" s="1"/>
      <c r="K755" s="4"/>
      <c r="V755" s="52"/>
      <c r="W755" s="61"/>
    </row>
    <row r="756" spans="5:23" ht="12.75">
      <c r="E756" s="1"/>
      <c r="K756" s="4"/>
      <c r="V756" s="52"/>
      <c r="W756" s="61"/>
    </row>
    <row r="757" spans="5:23" ht="12.75">
      <c r="E757" s="1"/>
      <c r="K757" s="4"/>
      <c r="V757" s="52"/>
      <c r="W757" s="61"/>
    </row>
    <row r="758" spans="5:23" ht="12.75">
      <c r="E758" s="1"/>
      <c r="K758" s="4"/>
      <c r="V758" s="52"/>
      <c r="W758" s="61"/>
    </row>
    <row r="759" spans="5:23" ht="12.75">
      <c r="E759" s="1"/>
      <c r="K759" s="4"/>
      <c r="V759" s="52"/>
      <c r="W759" s="61"/>
    </row>
    <row r="760" spans="5:23" ht="12.75">
      <c r="E760" s="1"/>
      <c r="K760" s="4"/>
      <c r="V760" s="52"/>
      <c r="W760" s="61"/>
    </row>
    <row r="761" spans="5:23" ht="12.75">
      <c r="E761" s="1"/>
      <c r="K761" s="4"/>
      <c r="V761" s="52"/>
      <c r="W761" s="61"/>
    </row>
    <row r="762" spans="5:23" ht="12.75">
      <c r="E762" s="1"/>
      <c r="K762" s="4"/>
      <c r="V762" s="52"/>
      <c r="W762" s="61"/>
    </row>
    <row r="763" spans="5:23" ht="12.75">
      <c r="E763" s="1"/>
      <c r="K763" s="4"/>
      <c r="V763" s="52"/>
      <c r="W763" s="61"/>
    </row>
    <row r="764" spans="5:23" ht="12.75">
      <c r="E764" s="1"/>
      <c r="K764" s="4"/>
      <c r="V764" s="52"/>
      <c r="W764" s="61"/>
    </row>
    <row r="765" spans="5:23" ht="12.75">
      <c r="E765" s="1"/>
      <c r="K765" s="4"/>
      <c r="V765" s="52"/>
      <c r="W765" s="61"/>
    </row>
    <row r="766" spans="5:23" ht="12.75">
      <c r="E766" s="1"/>
      <c r="K766" s="4"/>
      <c r="V766" s="52"/>
      <c r="W766" s="61"/>
    </row>
    <row r="767" spans="5:23" ht="12.75">
      <c r="E767" s="1"/>
      <c r="K767" s="4"/>
      <c r="V767" s="52"/>
      <c r="W767" s="61"/>
    </row>
    <row r="768" spans="5:23" ht="12.75">
      <c r="E768" s="1"/>
      <c r="K768" s="4"/>
      <c r="V768" s="52"/>
      <c r="W768" s="61"/>
    </row>
    <row r="769" spans="5:23" ht="12.75">
      <c r="E769" s="1"/>
      <c r="K769" s="4"/>
      <c r="V769" s="52"/>
      <c r="W769" s="61"/>
    </row>
    <row r="770" spans="5:23" ht="12.75">
      <c r="E770" s="1"/>
      <c r="K770" s="4"/>
      <c r="V770" s="52"/>
      <c r="W770" s="61"/>
    </row>
    <row r="771" spans="5:23" ht="12.75">
      <c r="E771" s="1"/>
      <c r="K771" s="4"/>
      <c r="V771" s="52"/>
      <c r="W771" s="61"/>
    </row>
    <row r="772" spans="5:23" ht="12.75">
      <c r="E772" s="1"/>
      <c r="K772" s="4"/>
      <c r="V772" s="52"/>
      <c r="W772" s="61"/>
    </row>
    <row r="773" spans="5:23" ht="12.75">
      <c r="E773" s="1"/>
      <c r="K773" s="4"/>
      <c r="V773" s="52"/>
      <c r="W773" s="61"/>
    </row>
    <row r="774" spans="5:23" ht="12.75">
      <c r="E774" s="1"/>
      <c r="K774" s="4"/>
      <c r="V774" s="52"/>
      <c r="W774" s="61"/>
    </row>
    <row r="775" spans="5:23" ht="12.75">
      <c r="E775" s="1"/>
      <c r="K775" s="4"/>
      <c r="V775" s="52"/>
      <c r="W775" s="61"/>
    </row>
    <row r="776" spans="5:23" ht="12.75">
      <c r="E776" s="1"/>
      <c r="K776" s="4"/>
      <c r="V776" s="52"/>
      <c r="W776" s="61"/>
    </row>
    <row r="777" spans="5:23" ht="12.75">
      <c r="E777" s="1"/>
      <c r="K777" s="4"/>
      <c r="V777" s="52"/>
      <c r="W777" s="61"/>
    </row>
    <row r="778" spans="5:23" ht="12.75">
      <c r="E778" s="1"/>
      <c r="K778" s="4"/>
      <c r="V778" s="52"/>
      <c r="W778" s="61"/>
    </row>
    <row r="779" spans="5:23" ht="12.75">
      <c r="E779" s="1"/>
      <c r="K779" s="4"/>
      <c r="V779" s="52"/>
      <c r="W779" s="61"/>
    </row>
    <row r="780" spans="5:23" ht="12.75">
      <c r="E780" s="1"/>
      <c r="K780" s="4"/>
      <c r="V780" s="52"/>
      <c r="W780" s="61"/>
    </row>
    <row r="781" spans="5:23" ht="12.75">
      <c r="E781" s="1"/>
      <c r="K781" s="4"/>
      <c r="V781" s="52"/>
      <c r="W781" s="61"/>
    </row>
    <row r="782" spans="5:23" ht="12.75">
      <c r="E782" s="1"/>
      <c r="K782" s="4"/>
      <c r="V782" s="52"/>
      <c r="W782" s="61"/>
    </row>
    <row r="783" spans="5:23" ht="12.75">
      <c r="E783" s="1"/>
      <c r="K783" s="4"/>
      <c r="V783" s="52"/>
      <c r="W783" s="61"/>
    </row>
    <row r="784" spans="5:23" ht="12.75">
      <c r="E784" s="1"/>
      <c r="K784" s="4"/>
      <c r="V784" s="52"/>
      <c r="W784" s="61"/>
    </row>
    <row r="785" spans="5:23" ht="12.75">
      <c r="E785" s="1"/>
      <c r="K785" s="4"/>
      <c r="V785" s="52"/>
      <c r="W785" s="61"/>
    </row>
    <row r="786" spans="5:23" ht="12.75">
      <c r="E786" s="1"/>
      <c r="K786" s="4"/>
      <c r="V786" s="52"/>
      <c r="W786" s="61"/>
    </row>
    <row r="787" spans="5:23" ht="12.75">
      <c r="E787" s="1"/>
      <c r="K787" s="4"/>
      <c r="V787" s="52"/>
      <c r="W787" s="61"/>
    </row>
    <row r="788" spans="5:23" ht="12.75">
      <c r="E788" s="1"/>
      <c r="K788" s="4"/>
      <c r="V788" s="52"/>
      <c r="W788" s="61"/>
    </row>
    <row r="789" spans="5:23" ht="12.75">
      <c r="E789" s="1"/>
      <c r="K789" s="4"/>
      <c r="V789" s="52"/>
      <c r="W789" s="61"/>
    </row>
    <row r="790" spans="5:23" ht="12.75">
      <c r="E790" s="1"/>
      <c r="K790" s="4"/>
      <c r="V790" s="52"/>
      <c r="W790" s="61"/>
    </row>
    <row r="791" spans="5:23" ht="12.75">
      <c r="E791" s="1"/>
      <c r="K791" s="4"/>
      <c r="V791" s="52"/>
      <c r="W791" s="61"/>
    </row>
    <row r="792" spans="5:23" ht="12.75">
      <c r="E792" s="1"/>
      <c r="K792" s="4"/>
      <c r="V792" s="52"/>
      <c r="W792" s="61"/>
    </row>
    <row r="793" spans="5:23" ht="12.75">
      <c r="E793" s="1"/>
      <c r="K793" s="4"/>
      <c r="V793" s="52"/>
      <c r="W793" s="61"/>
    </row>
    <row r="794" spans="5:23" ht="12.75">
      <c r="E794" s="1"/>
      <c r="K794" s="4"/>
      <c r="V794" s="52"/>
      <c r="W794" s="61"/>
    </row>
    <row r="795" spans="5:23" ht="12.75">
      <c r="E795" s="1"/>
      <c r="K795" s="4"/>
      <c r="V795" s="52"/>
      <c r="W795" s="61"/>
    </row>
    <row r="796" spans="5:23" ht="12.75">
      <c r="E796" s="1"/>
      <c r="K796" s="4"/>
      <c r="V796" s="52"/>
      <c r="W796" s="61"/>
    </row>
    <row r="797" spans="5:23" ht="12.75">
      <c r="E797" s="1"/>
      <c r="K797" s="4"/>
      <c r="V797" s="52"/>
      <c r="W797" s="61"/>
    </row>
    <row r="798" spans="5:23" ht="12.75">
      <c r="E798" s="1"/>
      <c r="K798" s="4"/>
      <c r="V798" s="52"/>
      <c r="W798" s="61"/>
    </row>
    <row r="799" spans="5:23" ht="12.75">
      <c r="E799" s="1"/>
      <c r="K799" s="4"/>
      <c r="V799" s="52"/>
      <c r="W799" s="61"/>
    </row>
    <row r="800" spans="5:23" ht="12.75">
      <c r="E800" s="1"/>
      <c r="K800" s="4"/>
      <c r="V800" s="52"/>
      <c r="W800" s="61"/>
    </row>
    <row r="801" spans="5:23" ht="12.75">
      <c r="E801" s="1"/>
      <c r="K801" s="4"/>
      <c r="V801" s="52"/>
      <c r="W801" s="61"/>
    </row>
    <row r="802" spans="5:23" ht="12.75">
      <c r="E802" s="1"/>
      <c r="K802" s="4"/>
      <c r="V802" s="52"/>
      <c r="W802" s="61"/>
    </row>
    <row r="803" spans="5:23" ht="12.75">
      <c r="E803" s="1"/>
      <c r="K803" s="4"/>
      <c r="V803" s="52"/>
      <c r="W803" s="61"/>
    </row>
    <row r="804" spans="5:23" ht="12.75">
      <c r="E804" s="1"/>
      <c r="K804" s="4"/>
      <c r="V804" s="52"/>
      <c r="W804" s="61"/>
    </row>
    <row r="805" spans="5:23" ht="12.75">
      <c r="E805" s="1"/>
      <c r="K805" s="4"/>
      <c r="V805" s="52"/>
      <c r="W805" s="61"/>
    </row>
    <row r="806" spans="5:23" ht="12.75">
      <c r="E806" s="1"/>
      <c r="K806" s="4"/>
      <c r="V806" s="52"/>
      <c r="W806" s="61"/>
    </row>
    <row r="807" spans="5:23" ht="12.75">
      <c r="E807" s="1"/>
      <c r="K807" s="4"/>
      <c r="V807" s="52"/>
      <c r="W807" s="61"/>
    </row>
    <row r="808" spans="5:23" ht="12.75">
      <c r="E808" s="1"/>
      <c r="K808" s="4"/>
      <c r="V808" s="52"/>
      <c r="W808" s="61"/>
    </row>
    <row r="809" spans="5:23" ht="12.75">
      <c r="E809" s="1"/>
      <c r="K809" s="4"/>
      <c r="V809" s="52"/>
      <c r="W809" s="61"/>
    </row>
    <row r="810" spans="5:23" ht="12.75">
      <c r="E810" s="1"/>
      <c r="K810" s="4"/>
      <c r="V810" s="52"/>
      <c r="W810" s="61"/>
    </row>
    <row r="811" spans="5:23" ht="12.75">
      <c r="E811" s="1"/>
      <c r="K811" s="4"/>
      <c r="V811" s="52"/>
      <c r="W811" s="61"/>
    </row>
    <row r="812" spans="5:23" ht="12.75">
      <c r="E812" s="1"/>
      <c r="K812" s="4"/>
      <c r="V812" s="52"/>
      <c r="W812" s="61"/>
    </row>
    <row r="813" spans="5:23" ht="12.75">
      <c r="E813" s="1"/>
      <c r="K813" s="4"/>
      <c r="V813" s="52"/>
      <c r="W813" s="61"/>
    </row>
    <row r="814" spans="5:23" ht="12.75">
      <c r="E814" s="1"/>
      <c r="K814" s="4"/>
      <c r="V814" s="52"/>
      <c r="W814" s="61"/>
    </row>
    <row r="815" spans="5:23" ht="12.75">
      <c r="E815" s="1"/>
      <c r="K815" s="4"/>
      <c r="V815" s="52"/>
      <c r="W815" s="61"/>
    </row>
    <row r="816" spans="5:23" ht="12.75">
      <c r="E816" s="1"/>
      <c r="K816" s="4"/>
      <c r="V816" s="52"/>
      <c r="W816" s="61"/>
    </row>
    <row r="817" spans="5:23" ht="12.75">
      <c r="E817" s="1"/>
      <c r="K817" s="4"/>
      <c r="V817" s="52"/>
      <c r="W817" s="61"/>
    </row>
    <row r="818" spans="5:23" ht="12.75">
      <c r="E818" s="1"/>
      <c r="K818" s="4"/>
      <c r="V818" s="52"/>
      <c r="W818" s="61"/>
    </row>
    <row r="819" spans="5:23" ht="12.75">
      <c r="E819" s="1"/>
      <c r="K819" s="4"/>
      <c r="V819" s="52"/>
      <c r="W819" s="61"/>
    </row>
    <row r="820" spans="5:23" ht="12.75">
      <c r="E820" s="1"/>
      <c r="K820" s="4"/>
      <c r="V820" s="52"/>
      <c r="W820" s="61"/>
    </row>
    <row r="821" spans="5:23" ht="12.75">
      <c r="E821" s="1"/>
      <c r="K821" s="4"/>
      <c r="V821" s="52"/>
      <c r="W821" s="61"/>
    </row>
    <row r="822" spans="5:23" ht="12.75">
      <c r="E822" s="1"/>
      <c r="K822" s="4"/>
      <c r="V822" s="52"/>
      <c r="W822" s="61"/>
    </row>
    <row r="823" spans="5:23" ht="12.75">
      <c r="E823" s="1"/>
      <c r="K823" s="4"/>
      <c r="V823" s="52"/>
      <c r="W823" s="61"/>
    </row>
    <row r="824" spans="5:23" ht="12.75">
      <c r="E824" s="1"/>
      <c r="K824" s="4"/>
      <c r="V824" s="52"/>
      <c r="W824" s="61"/>
    </row>
    <row r="825" spans="5:23" ht="12.75">
      <c r="E825" s="1"/>
      <c r="K825" s="4"/>
      <c r="V825" s="52"/>
      <c r="W825" s="61"/>
    </row>
    <row r="826" spans="5:23" ht="12.75">
      <c r="E826" s="1"/>
      <c r="K826" s="4"/>
      <c r="V826" s="52"/>
      <c r="W826" s="61"/>
    </row>
    <row r="827" spans="5:23" ht="12.75">
      <c r="E827" s="1"/>
      <c r="K827" s="4"/>
      <c r="V827" s="52"/>
      <c r="W827" s="61"/>
    </row>
    <row r="828" spans="5:23" ht="12.75">
      <c r="E828" s="1"/>
      <c r="K828" s="4"/>
      <c r="V828" s="52"/>
      <c r="W828" s="61"/>
    </row>
    <row r="829" spans="5:23" ht="12.75">
      <c r="E829" s="1"/>
      <c r="K829" s="4"/>
      <c r="V829" s="52"/>
      <c r="W829" s="61"/>
    </row>
    <row r="830" spans="5:23" ht="12.75">
      <c r="E830" s="1"/>
      <c r="K830" s="4"/>
      <c r="V830" s="52"/>
      <c r="W830" s="61"/>
    </row>
    <row r="831" spans="5:23" ht="12.75">
      <c r="E831" s="1"/>
      <c r="K831" s="4"/>
      <c r="V831" s="52"/>
      <c r="W831" s="61"/>
    </row>
    <row r="832" spans="5:23" ht="12.75">
      <c r="E832" s="1"/>
      <c r="K832" s="4"/>
      <c r="V832" s="52"/>
      <c r="W832" s="61"/>
    </row>
    <row r="833" spans="5:23" ht="12.75">
      <c r="E833" s="1"/>
      <c r="K833" s="4"/>
      <c r="V833" s="52"/>
      <c r="W833" s="61"/>
    </row>
    <row r="834" spans="5:23" ht="12.75">
      <c r="E834" s="1"/>
      <c r="K834" s="4"/>
      <c r="V834" s="52"/>
      <c r="W834" s="61"/>
    </row>
    <row r="835" spans="5:23" ht="12.75">
      <c r="E835" s="1"/>
      <c r="K835" s="4"/>
      <c r="V835" s="52"/>
      <c r="W835" s="61"/>
    </row>
    <row r="836" spans="5:23" ht="12.75">
      <c r="E836" s="1"/>
      <c r="K836" s="4"/>
      <c r="V836" s="52"/>
      <c r="W836" s="61"/>
    </row>
    <row r="837" spans="5:23" ht="12.75">
      <c r="E837" s="1"/>
      <c r="K837" s="4"/>
      <c r="V837" s="52"/>
      <c r="W837" s="61"/>
    </row>
    <row r="838" spans="5:23" ht="12.75">
      <c r="E838" s="1"/>
      <c r="K838" s="4"/>
      <c r="V838" s="52"/>
      <c r="W838" s="61"/>
    </row>
    <row r="839" spans="5:23" ht="12.75">
      <c r="E839" s="1"/>
      <c r="K839" s="4"/>
      <c r="V839" s="52"/>
      <c r="W839" s="61"/>
    </row>
    <row r="840" spans="5:23" ht="12.75">
      <c r="E840" s="1"/>
      <c r="K840" s="4"/>
      <c r="V840" s="52"/>
      <c r="W840" s="61"/>
    </row>
    <row r="841" spans="5:23" ht="12.75">
      <c r="E841" s="1"/>
      <c r="K841" s="4"/>
      <c r="V841" s="52"/>
      <c r="W841" s="61"/>
    </row>
    <row r="842" spans="5:23" ht="12.75">
      <c r="E842" s="1"/>
      <c r="K842" s="4"/>
      <c r="V842" s="52"/>
      <c r="W842" s="61"/>
    </row>
    <row r="843" spans="5:23" ht="12.75">
      <c r="E843" s="1"/>
      <c r="K843" s="4"/>
      <c r="V843" s="52"/>
      <c r="W843" s="61"/>
    </row>
    <row r="844" spans="5:23" ht="12.75">
      <c r="E844" s="1"/>
      <c r="K844" s="4"/>
      <c r="V844" s="52"/>
      <c r="W844" s="61"/>
    </row>
    <row r="845" spans="5:23" ht="12.75">
      <c r="E845" s="1"/>
      <c r="K845" s="4"/>
      <c r="V845" s="52"/>
      <c r="W845" s="61"/>
    </row>
    <row r="846" spans="5:23" ht="12.75">
      <c r="E846" s="1"/>
      <c r="K846" s="4"/>
      <c r="V846" s="52"/>
      <c r="W846" s="61"/>
    </row>
    <row r="847" spans="5:23" ht="12.75">
      <c r="E847" s="1"/>
      <c r="K847" s="4"/>
      <c r="V847" s="52"/>
      <c r="W847" s="61"/>
    </row>
    <row r="848" spans="5:23" ht="12.75">
      <c r="E848" s="1"/>
      <c r="K848" s="4"/>
      <c r="V848" s="52"/>
      <c r="W848" s="61"/>
    </row>
    <row r="849" spans="5:23" ht="12.75">
      <c r="E849" s="1"/>
      <c r="K849" s="4"/>
      <c r="V849" s="52"/>
      <c r="W849" s="61"/>
    </row>
    <row r="850" spans="5:23" ht="12.75">
      <c r="E850" s="1"/>
      <c r="K850" s="4"/>
      <c r="V850" s="52"/>
      <c r="W850" s="61"/>
    </row>
    <row r="851" spans="5:23" ht="12.75">
      <c r="E851" s="1"/>
      <c r="K851" s="4"/>
      <c r="V851" s="52"/>
      <c r="W851" s="61"/>
    </row>
    <row r="852" spans="5:23" ht="12.75">
      <c r="E852" s="1"/>
      <c r="K852" s="4"/>
      <c r="V852" s="52"/>
      <c r="W852" s="61"/>
    </row>
    <row r="853" spans="5:23" ht="12.75">
      <c r="E853" s="1"/>
      <c r="K853" s="4"/>
      <c r="V853" s="52"/>
      <c r="W853" s="61"/>
    </row>
    <row r="854" spans="5:23" ht="12.75">
      <c r="E854" s="1"/>
      <c r="K854" s="4"/>
      <c r="V854" s="52"/>
      <c r="W854" s="61"/>
    </row>
    <row r="855" spans="5:23" ht="12.75">
      <c r="E855" s="1"/>
      <c r="K855" s="4"/>
      <c r="V855" s="52"/>
      <c r="W855" s="61"/>
    </row>
    <row r="856" spans="5:23" ht="12.75">
      <c r="E856" s="1"/>
      <c r="K856" s="4"/>
      <c r="V856" s="52"/>
      <c r="W856" s="61"/>
    </row>
    <row r="857" spans="5:23" ht="12.75">
      <c r="E857" s="1"/>
      <c r="K857" s="4"/>
      <c r="V857" s="52"/>
      <c r="W857" s="61"/>
    </row>
    <row r="858" spans="5:23" ht="12.75">
      <c r="E858" s="1"/>
      <c r="K858" s="4"/>
      <c r="V858" s="52"/>
      <c r="W858" s="61"/>
    </row>
    <row r="859" spans="5:23" ht="12.75">
      <c r="E859" s="1"/>
      <c r="K859" s="4"/>
      <c r="V859" s="52"/>
      <c r="W859" s="61"/>
    </row>
    <row r="860" spans="5:23" ht="12.75">
      <c r="E860" s="1"/>
      <c r="K860" s="4"/>
      <c r="V860" s="52"/>
      <c r="W860" s="61"/>
    </row>
    <row r="861" spans="5:23" ht="12.75">
      <c r="E861" s="1"/>
      <c r="K861" s="4"/>
      <c r="V861" s="52"/>
      <c r="W861" s="61"/>
    </row>
    <row r="862" spans="5:23" ht="12.75">
      <c r="E862" s="1"/>
      <c r="K862" s="4"/>
      <c r="V862" s="52"/>
      <c r="W862" s="61"/>
    </row>
    <row r="863" spans="5:23" ht="12.75">
      <c r="E863" s="1"/>
      <c r="K863" s="4"/>
      <c r="V863" s="52"/>
      <c r="W863" s="61"/>
    </row>
    <row r="864" spans="5:23" ht="12.75">
      <c r="E864" s="1"/>
      <c r="K864" s="4"/>
      <c r="V864" s="52"/>
      <c r="W864" s="61"/>
    </row>
    <row r="865" spans="5:23" ht="12.75">
      <c r="E865" s="1"/>
      <c r="K865" s="4"/>
      <c r="V865" s="52"/>
      <c r="W865" s="61"/>
    </row>
    <row r="866" spans="5:23" ht="12.75">
      <c r="E866" s="1"/>
      <c r="K866" s="4"/>
      <c r="V866" s="52"/>
      <c r="W866" s="61"/>
    </row>
    <row r="867" spans="5:23" ht="12.75">
      <c r="E867" s="1"/>
      <c r="K867" s="4"/>
      <c r="V867" s="52"/>
      <c r="W867" s="61"/>
    </row>
    <row r="868" spans="5:23" ht="12.75">
      <c r="E868" s="1"/>
      <c r="K868" s="4"/>
      <c r="V868" s="52"/>
      <c r="W868" s="61"/>
    </row>
    <row r="869" spans="5:23" ht="12.75">
      <c r="E869" s="1"/>
      <c r="K869" s="4"/>
      <c r="V869" s="52"/>
      <c r="W869" s="61"/>
    </row>
    <row r="870" spans="5:23" ht="12.75">
      <c r="E870" s="1"/>
      <c r="K870" s="4"/>
      <c r="V870" s="52"/>
      <c r="W870" s="61"/>
    </row>
    <row r="871" spans="5:23" ht="12.75">
      <c r="E871" s="1"/>
      <c r="K871" s="4"/>
      <c r="V871" s="52"/>
      <c r="W871" s="61"/>
    </row>
    <row r="872" spans="5:23" ht="12.75">
      <c r="E872" s="1"/>
      <c r="K872" s="4"/>
      <c r="V872" s="52"/>
      <c r="W872" s="61"/>
    </row>
    <row r="873" spans="5:23" ht="12.75">
      <c r="E873" s="1"/>
      <c r="K873" s="4"/>
      <c r="V873" s="52"/>
      <c r="W873" s="61"/>
    </row>
    <row r="874" spans="5:23" ht="12.75">
      <c r="E874" s="1"/>
      <c r="K874" s="4"/>
      <c r="V874" s="52"/>
      <c r="W874" s="61"/>
    </row>
    <row r="875" spans="5:23" ht="12.75">
      <c r="E875" s="1"/>
      <c r="K875" s="4"/>
      <c r="V875" s="52"/>
      <c r="W875" s="61"/>
    </row>
    <row r="876" spans="5:23" ht="12.75">
      <c r="E876" s="1"/>
      <c r="K876" s="4"/>
      <c r="V876" s="52"/>
      <c r="W876" s="61"/>
    </row>
    <row r="877" spans="5:23" ht="12.75">
      <c r="E877" s="1"/>
      <c r="K877" s="4"/>
      <c r="V877" s="52"/>
      <c r="W877" s="61"/>
    </row>
    <row r="878" spans="5:23" ht="12.75">
      <c r="E878" s="1"/>
      <c r="K878" s="4"/>
      <c r="V878" s="52"/>
      <c r="W878" s="61"/>
    </row>
    <row r="879" spans="5:23" ht="12.75">
      <c r="E879" s="1"/>
      <c r="K879" s="4"/>
      <c r="V879" s="52"/>
      <c r="W879" s="61"/>
    </row>
    <row r="880" spans="5:23" ht="12.75">
      <c r="E880" s="1"/>
      <c r="K880" s="4"/>
      <c r="V880" s="52"/>
      <c r="W880" s="61"/>
    </row>
    <row r="881" spans="5:23" ht="12.75">
      <c r="E881" s="1"/>
      <c r="K881" s="4"/>
      <c r="V881" s="52"/>
      <c r="W881" s="61"/>
    </row>
    <row r="882" spans="5:23" ht="12.75">
      <c r="E882" s="1"/>
      <c r="K882" s="4"/>
      <c r="V882" s="52"/>
      <c r="W882" s="61"/>
    </row>
    <row r="883" spans="5:23" ht="12.75">
      <c r="E883" s="1"/>
      <c r="K883" s="4"/>
      <c r="V883" s="52"/>
      <c r="W883" s="61"/>
    </row>
    <row r="884" spans="5:23" ht="12.75">
      <c r="E884" s="1"/>
      <c r="K884" s="4"/>
      <c r="V884" s="52"/>
      <c r="W884" s="61"/>
    </row>
    <row r="885" spans="5:23" ht="12.75">
      <c r="E885" s="1"/>
      <c r="K885" s="4"/>
      <c r="V885" s="52"/>
      <c r="W885" s="61"/>
    </row>
    <row r="886" spans="5:23" ht="12.75">
      <c r="E886" s="1"/>
      <c r="K886" s="4"/>
      <c r="V886" s="52"/>
      <c r="W886" s="61"/>
    </row>
    <row r="887" spans="5:23" ht="12.75">
      <c r="E887" s="1"/>
      <c r="K887" s="4"/>
      <c r="V887" s="52"/>
      <c r="W887" s="61"/>
    </row>
    <row r="888" spans="5:23" ht="12.75">
      <c r="E888" s="1"/>
      <c r="K888" s="4"/>
      <c r="V888" s="52"/>
      <c r="W888" s="61"/>
    </row>
    <row r="889" spans="5:23" ht="12.75">
      <c r="E889" s="1"/>
      <c r="K889" s="4"/>
      <c r="V889" s="52"/>
      <c r="W889" s="61"/>
    </row>
    <row r="890" spans="5:23" ht="12.75">
      <c r="E890" s="1"/>
      <c r="K890" s="4"/>
      <c r="V890" s="52"/>
      <c r="W890" s="61"/>
    </row>
    <row r="891" spans="5:23" ht="12.75">
      <c r="E891" s="1"/>
      <c r="K891" s="4"/>
      <c r="V891" s="52"/>
      <c r="W891" s="61"/>
    </row>
    <row r="892" spans="5:23" ht="12.75">
      <c r="E892" s="1"/>
      <c r="K892" s="4"/>
      <c r="V892" s="52"/>
      <c r="W892" s="61"/>
    </row>
    <row r="893" spans="5:23" ht="12.75">
      <c r="E893" s="1"/>
      <c r="K893" s="4"/>
      <c r="V893" s="52"/>
      <c r="W893" s="61"/>
    </row>
    <row r="894" spans="5:23" ht="12.75">
      <c r="E894" s="1"/>
      <c r="K894" s="4"/>
      <c r="V894" s="52"/>
      <c r="W894" s="61"/>
    </row>
    <row r="895" spans="5:23" ht="12.75">
      <c r="E895" s="1"/>
      <c r="K895" s="4"/>
      <c r="V895" s="52"/>
      <c r="W895" s="61"/>
    </row>
    <row r="896" spans="5:23" ht="12.75">
      <c r="E896" s="1"/>
      <c r="K896" s="4"/>
      <c r="V896" s="52"/>
      <c r="W896" s="61"/>
    </row>
    <row r="897" spans="5:23" ht="12.75">
      <c r="E897" s="1"/>
      <c r="K897" s="4"/>
      <c r="V897" s="52"/>
      <c r="W897" s="61"/>
    </row>
    <row r="898" spans="5:23" ht="12.75">
      <c r="E898" s="1"/>
      <c r="K898" s="4"/>
      <c r="V898" s="52"/>
      <c r="W898" s="61"/>
    </row>
    <row r="899" spans="5:23" ht="12.75">
      <c r="E899" s="1"/>
      <c r="K899" s="4"/>
      <c r="V899" s="52"/>
      <c r="W899" s="61"/>
    </row>
    <row r="900" spans="5:23" ht="12.75">
      <c r="E900" s="1"/>
      <c r="K900" s="4"/>
      <c r="V900" s="52"/>
      <c r="W900" s="61"/>
    </row>
    <row r="901" spans="5:23" ht="12.75">
      <c r="E901" s="1"/>
      <c r="K901" s="4"/>
      <c r="V901" s="52"/>
      <c r="W901" s="61"/>
    </row>
    <row r="902" spans="5:23" ht="12.75">
      <c r="E902" s="1"/>
      <c r="K902" s="4"/>
      <c r="V902" s="52"/>
      <c r="W902" s="61"/>
    </row>
    <row r="903" spans="5:23" ht="12.75">
      <c r="E903" s="1"/>
      <c r="K903" s="4"/>
      <c r="V903" s="52"/>
      <c r="W903" s="61"/>
    </row>
    <row r="904" spans="5:23" ht="12.75">
      <c r="E904" s="1"/>
      <c r="K904" s="4"/>
      <c r="V904" s="52"/>
      <c r="W904" s="61"/>
    </row>
    <row r="905" spans="5:23" ht="12.75">
      <c r="E905" s="1"/>
      <c r="K905" s="4"/>
      <c r="V905" s="52"/>
      <c r="W905" s="61"/>
    </row>
    <row r="906" spans="5:23" ht="12.75">
      <c r="E906" s="1"/>
      <c r="K906" s="4"/>
      <c r="V906" s="52"/>
      <c r="W906" s="61"/>
    </row>
    <row r="907" spans="5:23" ht="12.75">
      <c r="E907" s="1"/>
      <c r="K907" s="4"/>
      <c r="V907" s="52"/>
      <c r="W907" s="61"/>
    </row>
    <row r="908" spans="5:23" ht="12.75">
      <c r="E908" s="1"/>
      <c r="K908" s="4"/>
      <c r="V908" s="52"/>
      <c r="W908" s="61"/>
    </row>
    <row r="909" spans="5:23" ht="12.75">
      <c r="E909" s="1"/>
      <c r="K909" s="4"/>
      <c r="V909" s="52"/>
      <c r="W909" s="61"/>
    </row>
    <row r="910" spans="5:23" ht="12.75">
      <c r="E910" s="1"/>
      <c r="K910" s="4"/>
      <c r="V910" s="52"/>
      <c r="W910" s="61"/>
    </row>
    <row r="911" spans="5:23" ht="12.75">
      <c r="E911" s="1"/>
      <c r="K911" s="4"/>
      <c r="V911" s="52"/>
      <c r="W911" s="61"/>
    </row>
    <row r="912" spans="5:23" ht="12.75">
      <c r="E912" s="1"/>
      <c r="K912" s="4"/>
      <c r="V912" s="52"/>
      <c r="W912" s="61"/>
    </row>
    <row r="913" spans="5:23" ht="12.75">
      <c r="E913" s="1"/>
      <c r="K913" s="4"/>
      <c r="V913" s="52"/>
      <c r="W913" s="61"/>
    </row>
    <row r="914" spans="5:23" ht="12.75">
      <c r="E914" s="1"/>
      <c r="K914" s="4"/>
      <c r="V914" s="52"/>
      <c r="W914" s="61"/>
    </row>
    <row r="915" spans="5:23" ht="12.75">
      <c r="E915" s="1"/>
      <c r="K915" s="4"/>
      <c r="V915" s="52"/>
      <c r="W915" s="61"/>
    </row>
    <row r="916" spans="5:23" ht="12.75">
      <c r="E916" s="1"/>
      <c r="K916" s="4"/>
      <c r="V916" s="52"/>
      <c r="W916" s="61"/>
    </row>
    <row r="917" spans="5:23" ht="12.75">
      <c r="E917" s="1"/>
      <c r="K917" s="4"/>
      <c r="V917" s="52"/>
      <c r="W917" s="61"/>
    </row>
    <row r="918" spans="5:23" ht="12.75">
      <c r="E918" s="1"/>
      <c r="K918" s="4"/>
      <c r="V918" s="52"/>
      <c r="W918" s="61"/>
    </row>
    <row r="919" spans="5:23" ht="12.75">
      <c r="E919" s="1"/>
      <c r="K919" s="4"/>
      <c r="V919" s="52"/>
      <c r="W919" s="61"/>
    </row>
    <row r="920" spans="5:23" ht="12.75">
      <c r="E920" s="1"/>
      <c r="K920" s="4"/>
      <c r="V920" s="52"/>
      <c r="W920" s="61"/>
    </row>
    <row r="921" spans="5:23" ht="12.75">
      <c r="E921" s="1"/>
      <c r="K921" s="4"/>
      <c r="V921" s="52"/>
      <c r="W921" s="61"/>
    </row>
    <row r="922" spans="5:23" ht="12.75">
      <c r="E922" s="1"/>
      <c r="K922" s="4"/>
      <c r="V922" s="52"/>
      <c r="W922" s="61"/>
    </row>
    <row r="923" spans="5:23" ht="12.75">
      <c r="E923" s="1"/>
      <c r="K923" s="4"/>
      <c r="V923" s="52"/>
      <c r="W923" s="61"/>
    </row>
    <row r="924" spans="5:23" ht="12.75">
      <c r="E924" s="1"/>
      <c r="K924" s="4"/>
      <c r="V924" s="52"/>
      <c r="W924" s="61"/>
    </row>
    <row r="925" spans="5:23" ht="12.75">
      <c r="E925" s="1"/>
      <c r="K925" s="4"/>
      <c r="V925" s="52"/>
      <c r="W925" s="61"/>
    </row>
    <row r="926" spans="5:23" ht="12.75">
      <c r="E926" s="1"/>
      <c r="K926" s="4"/>
      <c r="V926" s="52"/>
      <c r="W926" s="61"/>
    </row>
    <row r="927" spans="5:23" ht="12.75">
      <c r="E927" s="1"/>
      <c r="K927" s="4"/>
      <c r="V927" s="52"/>
      <c r="W927" s="61"/>
    </row>
    <row r="928" spans="5:23" ht="12.75">
      <c r="E928" s="1"/>
      <c r="K928" s="4"/>
      <c r="V928" s="52"/>
      <c r="W928" s="61"/>
    </row>
    <row r="929" spans="5:23" ht="12.75">
      <c r="E929" s="1"/>
      <c r="K929" s="4"/>
      <c r="V929" s="52"/>
      <c r="W929" s="61"/>
    </row>
    <row r="930" spans="5:23" ht="12.75">
      <c r="E930" s="1"/>
      <c r="K930" s="4"/>
      <c r="V930" s="52"/>
      <c r="W930" s="61"/>
    </row>
    <row r="931" spans="5:23" ht="12.75">
      <c r="E931" s="1"/>
      <c r="K931" s="4"/>
      <c r="V931" s="52"/>
      <c r="W931" s="61"/>
    </row>
    <row r="932" spans="5:23" ht="12.75">
      <c r="E932" s="1"/>
      <c r="K932" s="4"/>
      <c r="V932" s="52"/>
      <c r="W932" s="61"/>
    </row>
    <row r="933" spans="5:23" ht="12.75">
      <c r="E933" s="1"/>
      <c r="K933" s="4"/>
      <c r="V933" s="52"/>
      <c r="W933" s="61"/>
    </row>
    <row r="934" spans="5:23" ht="12.75">
      <c r="E934" s="1"/>
      <c r="K934" s="4"/>
      <c r="V934" s="52"/>
      <c r="W934" s="61"/>
    </row>
    <row r="935" spans="5:23" ht="12.75">
      <c r="E935" s="1"/>
      <c r="K935" s="4"/>
      <c r="V935" s="52"/>
      <c r="W935" s="61"/>
    </row>
    <row r="936" spans="5:23" ht="12.75">
      <c r="E936" s="1"/>
      <c r="K936" s="4"/>
      <c r="V936" s="52"/>
      <c r="W936" s="61"/>
    </row>
    <row r="937" spans="5:23" ht="12.75">
      <c r="E937" s="1"/>
      <c r="K937" s="4"/>
      <c r="V937" s="52"/>
      <c r="W937" s="61"/>
    </row>
    <row r="938" spans="5:23" ht="12.75">
      <c r="E938" s="1"/>
      <c r="K938" s="4"/>
      <c r="V938" s="52"/>
      <c r="W938" s="61"/>
    </row>
    <row r="939" spans="5:23" ht="12.75">
      <c r="E939" s="1"/>
      <c r="K939" s="4"/>
      <c r="V939" s="52"/>
      <c r="W939" s="61"/>
    </row>
    <row r="940" spans="5:23" ht="12.75">
      <c r="E940" s="1"/>
      <c r="K940" s="4"/>
      <c r="V940" s="52"/>
      <c r="W940" s="61"/>
    </row>
    <row r="941" spans="5:23" ht="12.75">
      <c r="E941" s="1"/>
      <c r="K941" s="4"/>
      <c r="V941" s="52"/>
      <c r="W941" s="61"/>
    </row>
    <row r="942" spans="5:23" ht="12.75">
      <c r="E942" s="1"/>
      <c r="K942" s="4"/>
      <c r="V942" s="52"/>
      <c r="W942" s="61"/>
    </row>
    <row r="943" spans="5:23" ht="12.75">
      <c r="E943" s="1"/>
      <c r="K943" s="4"/>
      <c r="V943" s="52"/>
      <c r="W943" s="61"/>
    </row>
    <row r="944" spans="5:23" ht="12.75">
      <c r="E944" s="1"/>
      <c r="K944" s="4"/>
      <c r="V944" s="52"/>
      <c r="W944" s="61"/>
    </row>
    <row r="945" spans="5:23" ht="12.75">
      <c r="E945" s="1"/>
      <c r="K945" s="4"/>
      <c r="V945" s="52"/>
      <c r="W945" s="61"/>
    </row>
    <row r="946" spans="5:23" ht="12.75">
      <c r="E946" s="1"/>
      <c r="K946" s="4"/>
      <c r="V946" s="52"/>
      <c r="W946" s="61"/>
    </row>
    <row r="947" spans="5:23" ht="12.75">
      <c r="E947" s="1"/>
      <c r="K947" s="4"/>
      <c r="V947" s="52"/>
      <c r="W947" s="61"/>
    </row>
    <row r="948" spans="5:23" ht="12.75">
      <c r="E948" s="1"/>
      <c r="K948" s="4"/>
      <c r="V948" s="52"/>
      <c r="W948" s="61"/>
    </row>
    <row r="949" spans="5:23" ht="12.75">
      <c r="E949" s="1"/>
      <c r="K949" s="4"/>
      <c r="V949" s="52"/>
      <c r="W949" s="61"/>
    </row>
    <row r="950" spans="5:23" ht="12.75">
      <c r="E950" s="1"/>
      <c r="K950" s="4"/>
      <c r="V950" s="52"/>
      <c r="W950" s="61"/>
    </row>
    <row r="951" spans="5:23" ht="12.75">
      <c r="E951" s="1"/>
      <c r="K951" s="4"/>
      <c r="V951" s="52"/>
      <c r="W951" s="61"/>
    </row>
    <row r="952" spans="5:23" ht="12.75">
      <c r="E952" s="1"/>
      <c r="K952" s="4"/>
      <c r="V952" s="52"/>
      <c r="W952" s="61"/>
    </row>
    <row r="953" spans="5:23" ht="12.75">
      <c r="E953" s="1"/>
      <c r="K953" s="4"/>
      <c r="V953" s="52"/>
      <c r="W953" s="61"/>
    </row>
    <row r="954" spans="5:23" ht="12.75">
      <c r="E954" s="1"/>
      <c r="K954" s="4"/>
      <c r="V954" s="52"/>
      <c r="W954" s="61"/>
    </row>
    <row r="955" spans="5:23" ht="12.75">
      <c r="E955" s="1"/>
      <c r="K955" s="4"/>
      <c r="V955" s="52"/>
      <c r="W955" s="61"/>
    </row>
    <row r="956" spans="5:23" ht="12.75">
      <c r="E956" s="1"/>
      <c r="K956" s="4"/>
      <c r="V956" s="52"/>
      <c r="W956" s="61"/>
    </row>
    <row r="957" spans="5:23" ht="12.75">
      <c r="E957" s="1"/>
      <c r="K957" s="4"/>
      <c r="V957" s="52"/>
      <c r="W957" s="61"/>
    </row>
    <row r="958" spans="5:23" ht="12.75">
      <c r="E958" s="1"/>
      <c r="K958" s="4"/>
      <c r="V958" s="52"/>
      <c r="W958" s="61"/>
    </row>
    <row r="959" spans="5:23" ht="12.75">
      <c r="E959" s="1"/>
      <c r="K959" s="4"/>
      <c r="V959" s="52"/>
      <c r="W959" s="61"/>
    </row>
    <row r="960" spans="5:23" ht="12.75">
      <c r="E960" s="1"/>
      <c r="K960" s="4"/>
      <c r="V960" s="52"/>
      <c r="W960" s="61"/>
    </row>
    <row r="961" spans="5:23" ht="12.75">
      <c r="E961" s="1"/>
      <c r="K961" s="4"/>
      <c r="V961" s="52"/>
      <c r="W961" s="61"/>
    </row>
    <row r="962" spans="5:23" ht="12.75">
      <c r="E962" s="1"/>
      <c r="K962" s="4"/>
      <c r="V962" s="52"/>
      <c r="W962" s="61"/>
    </row>
    <row r="963" spans="5:23" ht="12.75">
      <c r="E963" s="1"/>
      <c r="K963" s="4"/>
      <c r="V963" s="52"/>
      <c r="W963" s="61"/>
    </row>
    <row r="964" spans="5:23" ht="12.75">
      <c r="E964" s="1"/>
      <c r="K964" s="4"/>
      <c r="V964" s="52"/>
      <c r="W964" s="61"/>
    </row>
    <row r="965" spans="5:23" ht="12.75">
      <c r="E965" s="1"/>
      <c r="K965" s="4"/>
      <c r="V965" s="52"/>
      <c r="W965" s="61"/>
    </row>
    <row r="966" spans="5:23" ht="12.75">
      <c r="E966" s="1"/>
      <c r="K966" s="4"/>
      <c r="V966" s="52"/>
      <c r="W966" s="61"/>
    </row>
    <row r="967" spans="5:23" ht="12.75">
      <c r="E967" s="1"/>
      <c r="K967" s="4"/>
      <c r="V967" s="52"/>
      <c r="W967" s="61"/>
    </row>
    <row r="968" spans="5:23" ht="12.75">
      <c r="E968" s="1"/>
      <c r="K968" s="4"/>
      <c r="V968" s="52"/>
      <c r="W968" s="61"/>
    </row>
    <row r="969" spans="5:23" ht="12.75">
      <c r="E969" s="1"/>
      <c r="K969" s="4"/>
      <c r="V969" s="52"/>
      <c r="W969" s="61"/>
    </row>
    <row r="970" spans="5:23" ht="12.75">
      <c r="E970" s="1"/>
      <c r="K970" s="4"/>
      <c r="V970" s="52"/>
      <c r="W970" s="61"/>
    </row>
    <row r="971" spans="5:23" ht="12.75">
      <c r="E971" s="1"/>
      <c r="K971" s="4"/>
      <c r="V971" s="52"/>
      <c r="W971" s="61"/>
    </row>
    <row r="972" spans="5:23" ht="12.75">
      <c r="E972" s="1"/>
      <c r="K972" s="4"/>
      <c r="V972" s="52"/>
      <c r="W972" s="61"/>
    </row>
    <row r="973" spans="5:23" ht="12.75">
      <c r="E973" s="1"/>
      <c r="K973" s="4"/>
      <c r="V973" s="52"/>
      <c r="W973" s="61"/>
    </row>
    <row r="974" spans="5:23" ht="12.75">
      <c r="E974" s="1"/>
      <c r="K974" s="4"/>
      <c r="V974" s="52"/>
      <c r="W974" s="61"/>
    </row>
    <row r="975" spans="5:23" ht="12.75">
      <c r="E975" s="1"/>
      <c r="K975" s="4"/>
      <c r="V975" s="52"/>
      <c r="W975" s="61"/>
    </row>
    <row r="976" spans="5:23" ht="12.75">
      <c r="E976" s="1"/>
      <c r="K976" s="4"/>
      <c r="V976" s="52"/>
      <c r="W976" s="61"/>
    </row>
    <row r="977" spans="5:23" ht="12.75">
      <c r="E977" s="1"/>
      <c r="K977" s="4"/>
      <c r="V977" s="52"/>
      <c r="W977" s="61"/>
    </row>
    <row r="978" spans="5:23" ht="12.75">
      <c r="E978" s="1"/>
      <c r="K978" s="4"/>
      <c r="V978" s="52"/>
      <c r="W978" s="61"/>
    </row>
    <row r="979" spans="5:23" ht="12.75">
      <c r="E979" s="1"/>
      <c r="K979" s="4"/>
      <c r="V979" s="52"/>
      <c r="W979" s="61"/>
    </row>
    <row r="980" spans="5:23" ht="12.75">
      <c r="E980" s="1"/>
      <c r="K980" s="4"/>
      <c r="V980" s="52"/>
      <c r="W980" s="61"/>
    </row>
    <row r="981" spans="5:23" ht="12.75">
      <c r="E981" s="1"/>
      <c r="K981" s="4"/>
      <c r="V981" s="52"/>
      <c r="W981" s="61"/>
    </row>
    <row r="982" spans="5:23" ht="12.75">
      <c r="E982" s="1"/>
      <c r="K982" s="4"/>
      <c r="V982" s="52"/>
      <c r="W982" s="61"/>
    </row>
    <row r="983" spans="5:23" ht="12.75">
      <c r="E983" s="1"/>
      <c r="K983" s="4"/>
      <c r="V983" s="52"/>
      <c r="W983" s="61"/>
    </row>
    <row r="984" spans="5:23" ht="12.75">
      <c r="E984" s="1"/>
      <c r="K984" s="4"/>
      <c r="V984" s="52"/>
      <c r="W984" s="61"/>
    </row>
    <row r="985" spans="5:23" ht="12.75">
      <c r="E985" s="1"/>
      <c r="K985" s="4"/>
      <c r="V985" s="52"/>
      <c r="W985" s="61"/>
    </row>
    <row r="986" spans="5:23" ht="12.75">
      <c r="E986" s="1"/>
      <c r="K986" s="4"/>
      <c r="V986" s="52"/>
      <c r="W986" s="61"/>
    </row>
    <row r="987" spans="5:23" ht="12.75">
      <c r="E987" s="1"/>
      <c r="K987" s="4"/>
      <c r="V987" s="52"/>
      <c r="W987" s="61"/>
    </row>
    <row r="988" spans="5:23" ht="12.75">
      <c r="E988" s="1"/>
      <c r="K988" s="4"/>
      <c r="V988" s="52"/>
      <c r="W988" s="61"/>
    </row>
    <row r="989" spans="5:23" ht="12.75">
      <c r="E989" s="1"/>
      <c r="K989" s="4"/>
      <c r="V989" s="52"/>
      <c r="W989" s="61"/>
    </row>
    <row r="990" spans="5:23" ht="12.75">
      <c r="E990" s="1"/>
      <c r="K990" s="4"/>
      <c r="V990" s="52"/>
      <c r="W990" s="61"/>
    </row>
    <row r="991" spans="5:23" ht="12.75">
      <c r="E991" s="1"/>
      <c r="K991" s="4"/>
      <c r="V991" s="52"/>
      <c r="W991" s="61"/>
    </row>
    <row r="992" spans="5:23" ht="12.75">
      <c r="E992" s="1"/>
      <c r="K992" s="4"/>
      <c r="V992" s="52"/>
      <c r="W992" s="61"/>
    </row>
    <row r="993" spans="5:23" ht="12.75">
      <c r="E993" s="1"/>
      <c r="K993" s="4"/>
      <c r="V993" s="52"/>
      <c r="W993" s="61"/>
    </row>
    <row r="994" spans="5:23" ht="12.75">
      <c r="E994" s="1"/>
      <c r="K994" s="4"/>
      <c r="V994" s="52"/>
      <c r="W994" s="61"/>
    </row>
    <row r="995" spans="5:23" ht="12.75">
      <c r="E995" s="1"/>
      <c r="K995" s="4"/>
      <c r="V995" s="52"/>
      <c r="W995" s="61"/>
    </row>
    <row r="996" spans="5:23" ht="12.75">
      <c r="E996" s="1"/>
      <c r="K996" s="4"/>
      <c r="V996" s="52"/>
      <c r="W996" s="61"/>
    </row>
    <row r="997" spans="5:23" ht="12.75">
      <c r="E997" s="1"/>
      <c r="K997" s="4"/>
      <c r="V997" s="52"/>
      <c r="W997" s="61"/>
    </row>
    <row r="998" spans="5:23" ht="12.75">
      <c r="E998" s="1"/>
      <c r="K998" s="4"/>
      <c r="V998" s="52"/>
      <c r="W998" s="61"/>
    </row>
    <row r="999" spans="5:23" ht="12.75">
      <c r="E999" s="1"/>
      <c r="K999" s="4"/>
      <c r="V999" s="52"/>
      <c r="W999" s="61"/>
    </row>
    <row r="1000" spans="5:23" ht="12.75">
      <c r="E1000" s="1"/>
      <c r="K1000" s="4"/>
      <c r="V1000" s="52"/>
      <c r="W1000" s="61"/>
    </row>
    <row r="1001" spans="5:23" ht="12.75">
      <c r="E1001" s="1"/>
      <c r="K1001" s="4"/>
      <c r="V1001" s="52"/>
      <c r="W1001" s="61"/>
    </row>
    <row r="1002" spans="5:23" ht="12.75">
      <c r="E1002" s="1"/>
      <c r="K1002" s="4"/>
      <c r="V1002" s="52"/>
      <c r="W1002" s="61"/>
    </row>
    <row r="1003" spans="5:23" ht="12.75">
      <c r="E1003" s="1"/>
      <c r="K1003" s="4"/>
      <c r="V1003" s="52"/>
      <c r="W1003" s="61"/>
    </row>
    <row r="1004" spans="5:23" ht="12.75">
      <c r="E1004" s="1"/>
      <c r="K1004" s="4"/>
      <c r="V1004" s="52"/>
      <c r="W1004" s="61"/>
    </row>
    <row r="1005" spans="5:23" ht="12.75">
      <c r="E1005" s="1"/>
      <c r="K1005" s="4"/>
      <c r="V1005" s="52"/>
      <c r="W1005" s="61"/>
    </row>
    <row r="1006" spans="5:23" ht="12.75">
      <c r="E1006" s="1"/>
      <c r="K1006" s="4"/>
      <c r="V1006" s="52"/>
      <c r="W1006" s="61"/>
    </row>
    <row r="1007" spans="5:23" ht="12.75">
      <c r="E1007" s="1"/>
      <c r="K1007" s="4"/>
      <c r="V1007" s="52"/>
      <c r="W1007" s="61"/>
    </row>
    <row r="1008" spans="5:23" ht="12.75">
      <c r="E1008" s="1"/>
      <c r="K1008" s="4"/>
      <c r="V1008" s="52"/>
      <c r="W1008" s="61"/>
    </row>
    <row r="1009" spans="5:23" ht="12.75">
      <c r="E1009" s="1"/>
      <c r="K1009" s="4"/>
      <c r="V1009" s="52"/>
      <c r="W1009" s="61"/>
    </row>
    <row r="1010" spans="5:23" ht="12.75">
      <c r="E1010" s="1"/>
      <c r="K1010" s="4"/>
      <c r="V1010" s="52"/>
      <c r="W1010" s="61"/>
    </row>
    <row r="1011" spans="5:23" ht="12.75">
      <c r="E1011" s="1"/>
      <c r="K1011" s="4"/>
      <c r="V1011" s="52"/>
      <c r="W1011" s="61"/>
    </row>
    <row r="1012" spans="5:23" ht="12.75">
      <c r="E1012" s="1"/>
      <c r="K1012" s="4"/>
      <c r="V1012" s="52"/>
      <c r="W1012" s="61"/>
    </row>
    <row r="1013" spans="5:23" ht="12.75">
      <c r="E1013" s="1"/>
      <c r="K1013" s="4"/>
      <c r="V1013" s="52"/>
      <c r="W1013" s="61"/>
    </row>
    <row r="1014" spans="5:23" ht="12.75">
      <c r="E1014" s="1"/>
      <c r="K1014" s="4"/>
      <c r="V1014" s="52"/>
      <c r="W1014" s="61"/>
    </row>
    <row r="1015" spans="5:23" ht="12.75">
      <c r="E1015" s="1"/>
      <c r="K1015" s="4"/>
      <c r="V1015" s="52"/>
      <c r="W1015" s="61"/>
    </row>
    <row r="1016" spans="5:23" ht="12.75">
      <c r="E1016" s="1"/>
      <c r="K1016" s="4"/>
      <c r="V1016" s="52"/>
      <c r="W1016" s="61"/>
    </row>
    <row r="1017" spans="5:23" ht="12.75">
      <c r="E1017" s="1"/>
      <c r="K1017" s="4"/>
      <c r="V1017" s="52"/>
      <c r="W1017" s="61"/>
    </row>
    <row r="1018" spans="5:23" ht="12.75">
      <c r="E1018" s="1"/>
      <c r="K1018" s="4"/>
      <c r="V1018" s="52"/>
      <c r="W1018" s="61"/>
    </row>
    <row r="1019" spans="5:23" ht="12.75">
      <c r="E1019" s="1"/>
      <c r="K1019" s="4"/>
      <c r="V1019" s="52"/>
      <c r="W1019" s="61"/>
    </row>
    <row r="1020" spans="5:23" ht="12.75">
      <c r="E1020" s="1"/>
      <c r="K1020" s="4"/>
      <c r="V1020" s="52"/>
      <c r="W1020" s="61"/>
    </row>
    <row r="1021" spans="5:23" ht="12.75">
      <c r="E1021" s="1"/>
      <c r="K1021" s="4"/>
      <c r="V1021" s="52"/>
      <c r="W1021" s="61"/>
    </row>
    <row r="1022" spans="5:23" ht="12.75">
      <c r="E1022" s="1"/>
      <c r="K1022" s="4"/>
      <c r="V1022" s="52"/>
      <c r="W1022" s="61"/>
    </row>
    <row r="1023" spans="5:23" ht="12.75">
      <c r="E1023" s="1"/>
      <c r="K1023" s="4"/>
      <c r="V1023" s="52"/>
      <c r="W1023" s="61"/>
    </row>
    <row r="1024" spans="5:23" ht="12.75">
      <c r="E1024" s="1"/>
      <c r="K1024" s="4"/>
      <c r="V1024" s="52"/>
      <c r="W1024" s="61"/>
    </row>
    <row r="1025" spans="5:23" ht="12.75">
      <c r="E1025" s="1"/>
      <c r="K1025" s="4"/>
      <c r="V1025" s="52"/>
      <c r="W1025" s="61"/>
    </row>
    <row r="1026" spans="5:23" ht="12.75">
      <c r="E1026" s="1"/>
      <c r="K1026" s="4"/>
      <c r="V1026" s="52"/>
      <c r="W1026" s="61"/>
    </row>
    <row r="1027" spans="5:23" ht="12.75">
      <c r="E1027" s="1"/>
      <c r="K1027" s="4"/>
      <c r="V1027" s="52"/>
      <c r="W1027" s="61"/>
    </row>
    <row r="1028" spans="5:23" ht="12.75">
      <c r="E1028" s="1"/>
      <c r="K1028" s="4"/>
      <c r="V1028" s="52"/>
      <c r="W1028" s="61"/>
    </row>
    <row r="1029" spans="5:23" ht="12.75">
      <c r="E1029" s="1"/>
      <c r="K1029" s="4"/>
      <c r="V1029" s="52"/>
      <c r="W1029" s="61"/>
    </row>
    <row r="1030" spans="5:23" ht="12.75">
      <c r="E1030" s="1"/>
      <c r="K1030" s="4"/>
      <c r="V1030" s="52"/>
      <c r="W1030" s="61"/>
    </row>
    <row r="1031" spans="5:23" ht="12.75">
      <c r="E1031" s="1"/>
      <c r="K1031" s="4"/>
      <c r="V1031" s="52"/>
      <c r="W1031" s="61"/>
    </row>
    <row r="1032" spans="5:23" ht="12.75">
      <c r="E1032" s="1"/>
      <c r="K1032" s="4"/>
      <c r="V1032" s="52"/>
      <c r="W1032" s="61"/>
    </row>
    <row r="1033" spans="5:23" ht="12.75">
      <c r="E1033" s="1"/>
      <c r="K1033" s="4"/>
      <c r="V1033" s="52"/>
      <c r="W1033" s="61"/>
    </row>
    <row r="1034" spans="5:23" ht="12.75">
      <c r="E1034" s="1"/>
      <c r="K1034" s="4"/>
      <c r="V1034" s="52"/>
      <c r="W1034" s="61"/>
    </row>
    <row r="1035" spans="5:23" ht="12.75">
      <c r="E1035" s="1"/>
      <c r="K1035" s="4"/>
      <c r="V1035" s="52"/>
      <c r="W1035" s="61"/>
    </row>
    <row r="1036" spans="5:23" ht="12.75">
      <c r="E1036" s="1"/>
      <c r="K1036" s="4"/>
      <c r="V1036" s="52"/>
      <c r="W1036" s="61"/>
    </row>
    <row r="1037" spans="5:23" ht="12.75">
      <c r="E1037" s="1"/>
      <c r="K1037" s="4"/>
      <c r="V1037" s="52"/>
      <c r="W1037" s="61"/>
    </row>
    <row r="1038" spans="5:23" ht="12.75">
      <c r="E1038" s="1"/>
      <c r="K1038" s="4"/>
      <c r="V1038" s="52"/>
      <c r="W1038" s="61"/>
    </row>
    <row r="1039" spans="5:23" ht="12.75">
      <c r="E1039" s="1"/>
      <c r="K1039" s="4"/>
      <c r="V1039" s="52"/>
      <c r="W1039" s="61"/>
    </row>
    <row r="1040" spans="5:23" ht="12.75">
      <c r="E1040" s="1"/>
      <c r="K1040" s="4"/>
      <c r="V1040" s="52"/>
      <c r="W1040" s="61"/>
    </row>
    <row r="1041" spans="5:23" ht="12.75">
      <c r="E1041" s="1"/>
      <c r="K1041" s="4"/>
      <c r="V1041" s="52"/>
      <c r="W1041" s="61"/>
    </row>
    <row r="1042" spans="5:23" ht="12.75">
      <c r="E1042" s="1"/>
      <c r="K1042" s="4"/>
      <c r="V1042" s="52"/>
      <c r="W1042" s="61"/>
    </row>
    <row r="1043" spans="5:23" ht="12.75">
      <c r="E1043" s="1"/>
      <c r="K1043" s="4"/>
      <c r="V1043" s="52"/>
      <c r="W1043" s="61"/>
    </row>
    <row r="1044" spans="5:23" ht="12.75">
      <c r="E1044" s="1"/>
      <c r="K1044" s="4"/>
      <c r="V1044" s="52"/>
      <c r="W1044" s="61"/>
    </row>
    <row r="1045" spans="5:23" ht="12.75">
      <c r="E1045" s="1"/>
      <c r="K1045" s="4"/>
      <c r="V1045" s="52"/>
      <c r="W1045" s="61"/>
    </row>
    <row r="1046" spans="5:23" ht="12.75">
      <c r="E1046" s="1"/>
      <c r="K1046" s="4"/>
      <c r="V1046" s="52"/>
      <c r="W1046" s="61"/>
    </row>
    <row r="1047" spans="5:23" ht="12.75">
      <c r="E1047" s="1"/>
      <c r="K1047" s="4"/>
      <c r="V1047" s="52"/>
      <c r="W1047" s="61"/>
    </row>
    <row r="1048" spans="5:23" ht="12.75">
      <c r="E1048" s="1"/>
      <c r="K1048" s="4"/>
      <c r="V1048" s="52"/>
      <c r="W1048" s="61"/>
    </row>
    <row r="1049" spans="5:23" ht="12.75">
      <c r="E1049" s="1"/>
      <c r="K1049" s="4"/>
      <c r="V1049" s="52"/>
      <c r="W1049" s="61"/>
    </row>
    <row r="1050" spans="5:23" ht="12.75">
      <c r="E1050" s="1"/>
      <c r="K1050" s="4"/>
      <c r="V1050" s="52"/>
      <c r="W1050" s="61"/>
    </row>
    <row r="1051" spans="5:23" ht="12.75">
      <c r="E1051" s="1"/>
      <c r="K1051" s="4"/>
      <c r="V1051" s="52"/>
      <c r="W1051" s="61"/>
    </row>
    <row r="1052" spans="5:23" ht="12.75">
      <c r="E1052" s="1"/>
      <c r="K1052" s="4"/>
      <c r="V1052" s="52"/>
      <c r="W1052" s="61"/>
    </row>
    <row r="1053" spans="5:23" ht="12.75">
      <c r="E1053" s="1"/>
      <c r="K1053" s="4"/>
      <c r="V1053" s="52"/>
      <c r="W1053" s="61"/>
    </row>
    <row r="1054" spans="5:23" ht="12.75">
      <c r="E1054" s="1"/>
      <c r="K1054" s="4"/>
      <c r="V1054" s="52"/>
      <c r="W1054" s="61"/>
    </row>
    <row r="1055" spans="5:23" ht="12.75">
      <c r="E1055" s="1"/>
      <c r="K1055" s="4"/>
      <c r="V1055" s="52"/>
      <c r="W1055" s="61"/>
    </row>
    <row r="1056" spans="5:23" ht="12.75">
      <c r="E1056" s="1"/>
      <c r="K1056" s="4"/>
      <c r="V1056" s="52"/>
      <c r="W1056" s="61"/>
    </row>
    <row r="1057" spans="5:23" ht="12.75">
      <c r="E1057" s="1"/>
      <c r="K1057" s="4"/>
      <c r="V1057" s="52"/>
      <c r="W1057" s="61"/>
    </row>
    <row r="1058" spans="5:23" ht="12.75">
      <c r="E1058" s="1"/>
      <c r="K1058" s="4"/>
      <c r="V1058" s="52"/>
      <c r="W1058" s="61"/>
    </row>
    <row r="1059" spans="5:23" ht="12.75">
      <c r="E1059" s="1"/>
      <c r="K1059" s="4"/>
      <c r="V1059" s="52"/>
      <c r="W1059" s="61"/>
    </row>
    <row r="1060" spans="5:23" ht="12.75">
      <c r="E1060" s="1"/>
      <c r="K1060" s="4"/>
      <c r="V1060" s="52"/>
      <c r="W1060" s="61"/>
    </row>
    <row r="1061" spans="5:23" ht="12.75">
      <c r="E1061" s="1"/>
      <c r="K1061" s="4"/>
      <c r="V1061" s="52"/>
      <c r="W1061" s="61"/>
    </row>
    <row r="1062" spans="5:23" ht="12.75">
      <c r="E1062" s="1"/>
      <c r="K1062" s="4"/>
      <c r="V1062" s="52"/>
      <c r="W1062" s="61"/>
    </row>
    <row r="1063" spans="5:23" ht="12.75">
      <c r="E1063" s="1"/>
      <c r="K1063" s="4"/>
      <c r="V1063" s="52"/>
      <c r="W1063" s="61"/>
    </row>
    <row r="1064" spans="5:23" ht="12.75">
      <c r="E1064" s="1"/>
      <c r="K1064" s="4"/>
      <c r="V1064" s="52"/>
      <c r="W1064" s="61"/>
    </row>
    <row r="1065" spans="5:23" ht="12.75">
      <c r="E1065" s="1"/>
      <c r="K1065" s="4"/>
      <c r="V1065" s="52"/>
      <c r="W1065" s="61"/>
    </row>
    <row r="1066" spans="5:23" ht="12.75">
      <c r="E1066" s="1"/>
      <c r="K1066" s="4"/>
      <c r="V1066" s="52"/>
      <c r="W1066" s="61"/>
    </row>
    <row r="1067" spans="5:23" ht="12.75">
      <c r="E1067" s="1"/>
      <c r="K1067" s="4"/>
      <c r="V1067" s="52"/>
      <c r="W1067" s="61"/>
    </row>
    <row r="1068" spans="5:23" ht="12.75">
      <c r="E1068" s="1"/>
      <c r="K1068" s="4"/>
      <c r="V1068" s="52"/>
      <c r="W1068" s="61"/>
    </row>
    <row r="1069" spans="5:23" ht="12.75">
      <c r="E1069" s="1"/>
      <c r="K1069" s="4"/>
      <c r="V1069" s="52"/>
      <c r="W1069" s="61"/>
    </row>
    <row r="1070" spans="5:23" ht="12.75">
      <c r="E1070" s="1"/>
      <c r="K1070" s="4"/>
      <c r="V1070" s="52"/>
      <c r="W1070" s="61"/>
    </row>
    <row r="1071" spans="5:23" ht="12.75">
      <c r="E1071" s="1"/>
      <c r="K1071" s="4"/>
      <c r="V1071" s="52"/>
      <c r="W1071" s="61"/>
    </row>
    <row r="1072" spans="5:23" ht="12.75">
      <c r="E1072" s="1"/>
      <c r="K1072" s="4"/>
      <c r="V1072" s="52"/>
      <c r="W1072" s="61"/>
    </row>
    <row r="1073" spans="5:23" ht="12.75">
      <c r="E1073" s="1"/>
      <c r="K1073" s="4"/>
      <c r="V1073" s="52"/>
      <c r="W1073" s="61"/>
    </row>
    <row r="1074" spans="5:23" ht="12.75">
      <c r="E1074" s="1"/>
      <c r="K1074" s="4"/>
      <c r="V1074" s="52"/>
      <c r="W1074" s="61"/>
    </row>
    <row r="1075" spans="5:23" ht="12.75">
      <c r="E1075" s="1"/>
      <c r="K1075" s="4"/>
      <c r="V1075" s="52"/>
      <c r="W1075" s="61"/>
    </row>
    <row r="1076" spans="5:23" ht="12.75">
      <c r="E1076" s="1"/>
      <c r="K1076" s="4"/>
      <c r="V1076" s="52"/>
      <c r="W1076" s="61"/>
    </row>
    <row r="1077" spans="5:23" ht="12.75">
      <c r="E1077" s="1"/>
      <c r="K1077" s="4"/>
      <c r="V1077" s="52"/>
      <c r="W1077" s="61"/>
    </row>
    <row r="1078" spans="5:23" ht="12.75">
      <c r="E1078" s="1"/>
      <c r="K1078" s="4"/>
      <c r="V1078" s="52"/>
      <c r="W1078" s="61"/>
    </row>
    <row r="1079" spans="5:23" ht="12.75">
      <c r="E1079" s="1"/>
      <c r="K1079" s="4"/>
      <c r="V1079" s="52"/>
      <c r="W1079" s="61"/>
    </row>
    <row r="1080" spans="5:23" ht="12.75">
      <c r="E1080" s="1"/>
      <c r="K1080" s="4"/>
      <c r="V1080" s="52"/>
      <c r="W1080" s="61"/>
    </row>
    <row r="1081" spans="5:23" ht="12.75">
      <c r="E1081" s="1"/>
      <c r="K1081" s="4"/>
      <c r="V1081" s="52"/>
      <c r="W1081" s="61"/>
    </row>
    <row r="1082" spans="5:23" ht="12.75">
      <c r="E1082" s="1"/>
      <c r="K1082" s="4"/>
      <c r="V1082" s="52"/>
      <c r="W1082" s="61"/>
    </row>
    <row r="1083" spans="5:23" ht="12.75">
      <c r="E1083" s="1"/>
      <c r="K1083" s="4"/>
      <c r="V1083" s="52"/>
      <c r="W1083" s="61"/>
    </row>
    <row r="1084" spans="5:23" ht="12.75">
      <c r="E1084" s="1"/>
      <c r="K1084" s="4"/>
      <c r="V1084" s="52"/>
      <c r="W1084" s="61"/>
    </row>
    <row r="1085" spans="5:23" ht="12.75">
      <c r="E1085" s="1"/>
      <c r="K1085" s="4"/>
      <c r="V1085" s="52"/>
      <c r="W1085" s="61"/>
    </row>
    <row r="1086" spans="5:23" ht="12.75">
      <c r="E1086" s="1"/>
      <c r="K1086" s="4"/>
      <c r="V1086" s="52"/>
      <c r="W1086" s="61"/>
    </row>
    <row r="1087" spans="5:23" ht="12.75">
      <c r="E1087" s="1"/>
      <c r="K1087" s="4"/>
      <c r="V1087" s="52"/>
      <c r="W1087" s="61"/>
    </row>
    <row r="1088" spans="5:23" ht="12.75">
      <c r="E1088" s="1"/>
      <c r="K1088" s="4"/>
      <c r="V1088" s="52"/>
      <c r="W1088" s="61"/>
    </row>
    <row r="1089" spans="5:23" ht="12.75">
      <c r="E1089" s="1"/>
      <c r="K1089" s="4"/>
      <c r="V1089" s="52"/>
      <c r="W1089" s="61"/>
    </row>
    <row r="1090" spans="5:23" ht="12.75">
      <c r="E1090" s="1"/>
      <c r="K1090" s="4"/>
      <c r="V1090" s="52"/>
      <c r="W1090" s="61"/>
    </row>
    <row r="1091" spans="5:23" ht="12.75">
      <c r="E1091" s="1"/>
      <c r="K1091" s="4"/>
      <c r="V1091" s="52"/>
      <c r="W1091" s="61"/>
    </row>
    <row r="1092" spans="5:23" ht="12.75">
      <c r="E1092" s="1"/>
      <c r="K1092" s="4"/>
      <c r="V1092" s="52"/>
      <c r="W1092" s="61"/>
    </row>
    <row r="1093" spans="5:23" ht="12.75">
      <c r="E1093" s="1"/>
      <c r="K1093" s="4"/>
      <c r="V1093" s="52"/>
      <c r="W1093" s="61"/>
    </row>
    <row r="1094" spans="5:23" ht="12.75">
      <c r="E1094" s="1"/>
      <c r="K1094" s="4"/>
      <c r="V1094" s="52"/>
      <c r="W1094" s="61"/>
    </row>
    <row r="1095" spans="5:23" ht="12.75">
      <c r="E1095" s="1"/>
      <c r="K1095" s="4"/>
      <c r="V1095" s="52"/>
      <c r="W1095" s="61"/>
    </row>
    <row r="1096" spans="5:23" ht="12.75">
      <c r="E1096" s="1"/>
      <c r="K1096" s="4"/>
      <c r="V1096" s="52"/>
      <c r="W1096" s="61"/>
    </row>
    <row r="1097" spans="5:23" ht="12.75">
      <c r="E1097" s="1"/>
      <c r="K1097" s="4"/>
      <c r="V1097" s="52"/>
      <c r="W1097" s="61"/>
    </row>
    <row r="1098" spans="5:23" ht="12.75">
      <c r="E1098" s="1"/>
      <c r="K1098" s="4"/>
      <c r="V1098" s="52"/>
      <c r="W1098" s="61"/>
    </row>
    <row r="1099" spans="5:23" ht="12.75">
      <c r="E1099" s="1"/>
      <c r="K1099" s="4"/>
      <c r="V1099" s="52"/>
      <c r="W1099" s="61"/>
    </row>
    <row r="1100" spans="5:23" ht="12.75">
      <c r="E1100" s="1"/>
      <c r="K1100" s="4"/>
      <c r="V1100" s="52"/>
      <c r="W1100" s="61"/>
    </row>
    <row r="1101" spans="5:23" ht="12.75">
      <c r="E1101" s="1"/>
      <c r="K1101" s="4"/>
      <c r="V1101" s="52"/>
      <c r="W1101" s="61"/>
    </row>
    <row r="1102" spans="5:23" ht="12.75">
      <c r="E1102" s="1"/>
      <c r="K1102" s="4"/>
      <c r="V1102" s="52"/>
      <c r="W1102" s="61"/>
    </row>
    <row r="1103" spans="5:23" ht="12.75">
      <c r="E1103" s="1"/>
      <c r="K1103" s="4"/>
      <c r="V1103" s="52"/>
      <c r="W1103" s="61"/>
    </row>
    <row r="1104" spans="5:23" ht="12.75">
      <c r="E1104" s="1"/>
      <c r="K1104" s="4"/>
      <c r="W1104" s="61"/>
    </row>
    <row r="1105" spans="5:23" ht="12.75">
      <c r="E1105" s="1"/>
      <c r="K1105" s="4"/>
      <c r="W1105" s="61"/>
    </row>
    <row r="1106" spans="5:23" ht="12.75">
      <c r="E1106" s="1"/>
      <c r="K1106" s="4"/>
      <c r="W1106" s="61"/>
    </row>
    <row r="1107" spans="5:23" ht="12.75">
      <c r="E1107" s="1"/>
      <c r="K1107" s="4"/>
      <c r="W1107" s="61"/>
    </row>
    <row r="1108" spans="5:23" ht="12.75">
      <c r="E1108" s="1"/>
      <c r="K1108" s="4"/>
      <c r="W1108" s="61"/>
    </row>
    <row r="1109" spans="11:23" ht="12.75">
      <c r="K1109" s="4"/>
      <c r="W1109" s="61"/>
    </row>
    <row r="1110" ht="12.75">
      <c r="W1110" s="61"/>
    </row>
    <row r="1111" ht="12.75">
      <c r="W1111" s="61"/>
    </row>
    <row r="1112" ht="12.75">
      <c r="W1112" s="61"/>
    </row>
    <row r="1113" ht="12.75">
      <c r="W1113" s="61"/>
    </row>
    <row r="1114" ht="12.75">
      <c r="W1114" s="61"/>
    </row>
  </sheetData>
  <sheetProtection password="CC11" sheet="1"/>
  <conditionalFormatting sqref="U1:AE7">
    <cfRule type="cellIs" priority="1" dxfId="2" operator="equal" stopIfTrue="1">
      <formula>"posible"</formula>
    </cfRule>
  </conditionalFormatting>
  <conditionalFormatting sqref="R264:R65536 AB8:AB119">
    <cfRule type="cellIs" priority="2" dxfId="2" operator="equal" stopIfTrue="1">
      <formula>"POSIBLE"</formula>
    </cfRule>
  </conditionalFormatting>
  <dataValidations count="61">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10:O108">
      <formula1>$AD10</formula1>
      <formula2>$AE10</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
      <formula1>$AD9</formula1>
      <formula2>$AE9</formula2>
    </dataValidation>
    <dataValidation type="custom" allowBlank="1" showInputMessage="1" promptTitle="DNI, NIE o Pasaporte" prompt="Introduzca el dato sin puntos, comas, guiones, barras de división o espacios." error="Si introduce el DNI, el formato debe ser 12345678A" sqref="G9">
      <formula1>OR(F9="NIE",F9="Pasaporte",F9="Sin DNI",AND(ISNUMBER(VALUE(MID(G9,1,8))),NOT(ISNUMBER(VALUE(RIGHT(G9)))),LEN(G9)=9,ISERROR(FIND(".",G9,1))))</formula1>
    </dataValidation>
    <dataValidation type="custom" allowBlank="1" promptTitle="DNI, NIE o Pasaporte" prompt="Introduzca el dato sin puntos, comas, guiones, barras de división o espacios." error="Si introduce el DNI, el formato debe ser 12345678A" sqref="G10:G108">
      <formula1>OR(F10="NIE",F10="Pasaporte",F10="Sin DNI",AND(ISNUMBER(VALUE(MID(G10,1,8))),NOT(ISNUMBER(VALUE(RIGHT(G10)))),LEN(G10)=9,ISERROR(FIND(".",G10,1))))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
      <formula1>OFFSET($L$120,VLOOKUP($M9,$K$191:$M$203,2,FALSE),0,VLOOKUP($M9,$K$191:$M$203,3,FALSE)-VLOOKUP($M9,$K$191:$M$203,2,FALSE)+1,1)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10:N108">
      <formula1>OFFSET($L$120,VLOOKUP($M10,$K$191:$M$203,2,FALSE),0,VLOOKUP($M10,$K$191:$M$203,3,FALSE)-VLOOKUP($M10,$K$191:$M$203,2,FALSE)+1,1)</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91:O205">
      <formula1>$K$191:$K$203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4">
      <formula1>$E$122:$E$133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54">
      <formula1>$A$123:$A$129</formula1>
    </dataValidation>
    <dataValidation type="list" allowBlank="1" showInputMessage="1" showErrorMessage="1" promptTitle="Provincia" prompt="Seleccione un valor de la lista" errorTitle="F.E.D.O." error="Valor erróneo. Seleccione un valor de la lista" sqref="I254">
      <formula1>$C$124:$C$132</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49:J251 J244:J246">
      <formula1>$E$139:$E$153</formula1>
    </dataValidation>
    <dataValidation type="list" allowBlank="1" showInputMessage="1" showErrorMessage="1" promptTitle="Provincia" prompt="Seleccione un valor de la lista" errorTitle="F.E.D.O." error="Valor erróneo. Seleccione un valor de la lista" sqref="I249:I250 I244:I246">
      <formula1>$C$138:$C$153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47 J237">
      <formula1>$E$121:$E$133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44 F246">
      <formula1>$A$138:$A$146</formula1>
    </dataValidation>
    <dataValidation allowBlank="1" showErrorMessage="1" promptTitle="Total licencias inscritas" prompt="Da el número de personas inscritas" sqref="Q243:Q263 L109:L118 Q119 Q123:Q241"/>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
    <dataValidation allowBlank="1" showInputMessage="1" promptTitle="Comprobación F.Nac y Categoría" prompt="Valor autointroducido" sqref="AC9"/>
    <dataValidation allowBlank="1" showInputMessage="1" showErrorMessage="1" promptTitle="Importe                  ." prompt="Valor autointroducido." sqref="AF9"/>
    <dataValidation allowBlank="1" promptTitle="Comprobación F.Nac y Categoría" prompt="Valor autointroducido" sqref="AC10:AC108"/>
    <dataValidation allowBlank="1" showErrorMessage="1" promptTitle="Fecha inicial de dicha categoría" prompt="Valor autointroducido" sqref="AD9:AE108"/>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10:P108 S10:V108"/>
    <dataValidation allowBlank="1" showInputMessage="1" showErrorMessage="1" promptTitle="Categoría de Ascenso a Élite" prompt="Valor autointroducido" sqref="AB9"/>
    <dataValidation allowBlank="1" showInputMessage="1" showErrorMessage="1" promptTitle="Pinza" prompt="cc" sqref="J8"/>
    <dataValidation allowBlank="1" showErrorMessage="1" promptTitle="Nombre" prompt="Introduzca los datos en mayúsculas. Ejemplo: MARIO" sqref="B9:B108"/>
    <dataValidation allowBlank="1" showErrorMessage="1" promptTitle="Apellido 1" prompt="Introduzca los datos en mayúsculas. Ejemplo: GONZÁLEZ" sqref="C9:C108"/>
    <dataValidation allowBlank="1" showInputMessage="1" showErrorMessage="1" promptTitle="Sporident" prompt="En caso de no disponer de pinza electrónica, dejar el espacio en blanco" sqref="J9"/>
    <dataValidation allowBlank="1" showInputMessage="1" showErrorMessage="1" promptTitle="Email" prompt="En caso de no disponer de email, dejar el espacio en blanco" sqref="K9"/>
    <dataValidation allowBlank="1" showErrorMessage="1" promptTitle="Apellido 2" prompt="Introduzca los datos en mayúsculas. Ejemplo: PÉREZ" sqref="D9:D108"/>
    <dataValidation allowBlank="1" showErrorMessage="1" promptTitle="Sporident" prompt="En caso de no de disponer pinza electrónica, dejar el espacio en blanco" sqref="J10:J22 J24:J108"/>
    <dataValidation allowBlank="1" showErrorMessage="1" promptTitle="Email" prompt="En caso de no disponer de email, dejar el espacio en blanco" sqref="K10:K10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9"/>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9 H24"/>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25:H108 H10:H23"/>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10:I108"/>
    <dataValidation allowBlank="1" showErrorMessage="1" promptTitle="Código Club" prompt="Valor autointroducido" errorTitle="Club" error="Seleccione un valor de la lista." sqref="X10:X108"/>
    <dataValidation allowBlank="1" showErrorMessage="1" promptTitle="Federación" prompt="Valor autointroducido" errorTitle="Club" error="Seleccione un valor de la lista." sqref="Y10:Y108"/>
    <dataValidation allowBlank="1" showErrorMessage="1" promptTitle="Provincia" prompt="Valor autointroducido" errorTitle="Club" error="Seleccione un valor de la lista." sqref="Z10:Z108"/>
    <dataValidation allowBlank="1" showErrorMessage="1" promptTitle="Comunidad" prompt="Valor autointroducido" errorTitle="Club" error="Seleccione un valor de la lista." sqref="AA10:AA108"/>
    <dataValidation type="list" allowBlank="1" showInputMessage="1" showErrorMessage="1" promptTitle="Nacionalidad" prompt="Sí&#10;No&#10;" error="Ha rellenado un valor que no existe. Seleccione uno de la lista." sqref="R9">
      <formula1>$AB$121:$AB$122</formula1>
    </dataValidation>
    <dataValidation allowBlank="1" showInputMessage="1" promptTitle="Dirección" prompt="Rellenar este campo cuando se desee recibir información de la FEDO por correo postal.&#10;&#10;" sqref="S9"/>
    <dataValidation allowBlank="1" showInputMessage="1" sqref="R8"/>
    <dataValidation type="list" allowBlank="1" showErrorMessage="1" promptTitle="Nacionalidad" prompt="Rellenar cuando la nacionalidad sea distinta a la española.&#10;" error="Ha rellenado un valor que no existe. Seleccione uno de la lista." sqref="R10:R108">
      <formula1>$AB$121:$AB$122</formula1>
    </dataValidation>
    <dataValidation allowBlank="1" showInputMessage="1" promptTitle="Código Postal" prompt="Rellenar con el código postal." sqref="T9"/>
    <dataValidation allowBlank="1" showInputMessage="1" promptTitle="Municipio" sqref="U9"/>
    <dataValidation allowBlank="1" showInputMessage="1" promptTitle="Provincia" sqref="V9"/>
    <dataValidation allowBlank="1" showInputMessage="1" showErrorMessage="1" promptTitle="Código Club" prompt="Valor autointroducido" errorTitle="Club" error="Seleccione un valor de la lista." sqref="X9"/>
    <dataValidation allowBlank="1" showInputMessage="1" showErrorMessage="1" promptTitle="Federación" prompt="Valor autointroducido" errorTitle="Club" error="Seleccione un valor de la lista." sqref="Y9"/>
    <dataValidation allowBlank="1" showInputMessage="1" showErrorMessage="1" promptTitle="Provincia" prompt="Valor autointroducido" errorTitle="Club" error="Seleccione un valor de la lista." sqref="Z9"/>
    <dataValidation allowBlank="1" showInputMessage="1" showErrorMessage="1" promptTitle="Comunidad" prompt="Valor autointroducido" errorTitle="Club" error="Seleccione un valor de la lista." sqref="AA9"/>
    <dataValidation allowBlank="1" showErrorMessage="1" promptTitle="Total importe" prompt="Total importe licencias" sqref="P109:V118 AF109:AF118"/>
    <dataValidation allowBlank="1" showErrorMessage="1" promptTitle="Número total de licencias" prompt="Cuenta el total personas inscritas" sqref="X109:Z118 C109:C118"/>
    <dataValidation type="list" allowBlank="1" showInputMessage="1" showErrorMessage="1" promptTitle="Sexo" prompt="H=Hombre&#10;M=Mujer" errorTitle="F.E.D.O." error="Ha introducido un valor que no existe. Seleccione uno de la lista." sqref="E9">
      <formula1>$B$121:$B$122</formula1>
    </dataValidation>
    <dataValidation type="list" allowBlank="1" showErrorMessage="1" promptTitle="Sexo" prompt="V=Varón&#10;M=Mujer" errorTitle="F.E.D.O." error="Ha introducido un valor que no existe. Seleccione uno de la lista." sqref="E10:E108">
      <formula1>$B$121:$B$122</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9">
      <formula1>$C$121:$C$124</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10:F108">
      <formula1>$C$121:$C$124</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9">
      <formula1>$K$191:$K$193</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
      <formula1>$Q$121:$Q$122</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10:Q108">
      <formula1>$Q$121:$Q$122</formula1>
    </dataValidation>
    <dataValidation allowBlank="1" promptTitle="Importe                  ." prompt="Valor autointroducido." sqref="AF10:AF108"/>
    <dataValidation type="list" allowBlank="1" showErrorMessage="1" promptTitle="Tipo" prompt="Seleccione un valor de la lista.&#10;&#10;Vea las Tablas de TIPOS y CATEGORIAS en la hoja de Instrucciones." errorTitle="F.E.D.O." error="Ha introducido una TIPO que no existe. Seleccione una de la lista." sqref="M10:M108">
      <formula1>$K$191:$K$193</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8">
      <formula1>$F$121:$F$314</formula1>
    </dataValidation>
  </dataValidations>
  <printOptions/>
  <pageMargins left="0.7480314960629921" right="0.7480314960629921" top="0.984251968503937" bottom="0.984251968503937" header="0.5118110236220472" footer="0.5118110236220472"/>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F17" sqref="F17"/>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2">
      <c r="A1" s="9"/>
      <c r="B1" s="9"/>
      <c r="C1" s="19"/>
      <c r="D1" s="19"/>
      <c r="E1" s="10"/>
      <c r="F1" s="19"/>
      <c r="G1" s="11"/>
      <c r="I1" s="13"/>
      <c r="J1" s="13"/>
    </row>
    <row r="2" spans="1:10" s="12" customFormat="1" ht="18">
      <c r="A2" s="368" t="s">
        <v>461</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7" ht="12"/>
    <row r="8" ht="13.5" customHeight="1" thickBot="1"/>
    <row r="9" spans="2:6" s="219" customFormat="1" ht="21" customHeight="1">
      <c r="B9" s="369"/>
      <c r="C9" s="370" t="s">
        <v>194</v>
      </c>
      <c r="D9" s="370" t="s">
        <v>168</v>
      </c>
      <c r="E9" s="370" t="s">
        <v>71</v>
      </c>
      <c r="F9" s="371" t="s">
        <v>304</v>
      </c>
    </row>
    <row r="10" spans="2:6" ht="9.75" customHeight="1">
      <c r="B10" s="81"/>
      <c r="C10" s="6"/>
      <c r="D10" s="6"/>
      <c r="E10" s="167"/>
      <c r="F10" s="82"/>
    </row>
    <row r="11" spans="1:6" s="39" customFormat="1" ht="21" customHeight="1">
      <c r="A11" s="71"/>
      <c r="B11" s="220" t="s">
        <v>305</v>
      </c>
      <c r="C11" s="221">
        <f>'Licencias 2017'!$L$109</f>
        <v>0</v>
      </c>
      <c r="D11" s="222">
        <f>'Licencias 2017'!$AF$109</f>
        <v>0</v>
      </c>
      <c r="E11" s="263">
        <f>'Licencias 2017'!$AA$9</f>
      </c>
      <c r="F11" s="264">
        <f>'Licencias 2017'!P9</f>
        <v>0</v>
      </c>
    </row>
    <row r="12" spans="2:6" ht="7.5" customHeight="1">
      <c r="B12" s="83"/>
      <c r="C12" s="7"/>
      <c r="D12" s="7"/>
      <c r="E12" s="166"/>
      <c r="F12" s="168"/>
    </row>
    <row r="13" spans="2:6" ht="21" customHeight="1" thickBot="1">
      <c r="B13" s="372"/>
      <c r="C13" s="373"/>
      <c r="D13" s="373"/>
      <c r="E13" s="374">
        <f>SUM(E11:E11)</f>
        <v>0</v>
      </c>
      <c r="F13" s="375"/>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 Orientación</cp:lastModifiedBy>
  <cp:lastPrinted>2016-12-21T02:05:07Z</cp:lastPrinted>
  <dcterms:created xsi:type="dcterms:W3CDTF">2005-12-12T14:52:43Z</dcterms:created>
  <dcterms:modified xsi:type="dcterms:W3CDTF">2017-01-14T18:15:41Z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