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RESUMEN" sheetId="1" r:id="rId1"/>
    <sheet name="DETALLE" sheetId="2" r:id="rId2"/>
    <sheet name="INGRESOS" sheetId="3" r:id="rId3"/>
  </sheets>
  <definedNames/>
  <calcPr fullCalcOnLoad="1"/>
</workbook>
</file>

<file path=xl/sharedStrings.xml><?xml version="1.0" encoding="utf-8"?>
<sst xmlns="http://schemas.openxmlformats.org/spreadsheetml/2006/main" count="227" uniqueCount="196">
  <si>
    <t>6000000</t>
  </si>
  <si>
    <t>6290700</t>
  </si>
  <si>
    <t>OTROS GASTOS</t>
  </si>
  <si>
    <t>6290900</t>
  </si>
  <si>
    <t>6250100</t>
  </si>
  <si>
    <t>6510100</t>
  </si>
  <si>
    <t>401</t>
  </si>
  <si>
    <t>CAMPEONATO ESPAÑA A PIE</t>
  </si>
  <si>
    <t>402</t>
  </si>
  <si>
    <t>CAMPEONATO ESPAÑA RAID</t>
  </si>
  <si>
    <t>403</t>
  </si>
  <si>
    <t>CAMPEONATO ESPAÑA OBM</t>
  </si>
  <si>
    <t>404</t>
  </si>
  <si>
    <t>CAMPEONATO ESPAÑA MARATON</t>
  </si>
  <si>
    <t>SUPERVISIONES TECNICAS</t>
  </si>
  <si>
    <t>6010000</t>
  </si>
  <si>
    <t>MATERIAL PARA VENTA</t>
  </si>
  <si>
    <t>6210000</t>
  </si>
  <si>
    <t>ALQUILER SEDE ALICANTE</t>
  </si>
  <si>
    <t>6220000</t>
  </si>
  <si>
    <t>6230904</t>
  </si>
  <si>
    <t>ASESOR CONTABLE</t>
  </si>
  <si>
    <t>6250000</t>
  </si>
  <si>
    <t>SEGURO FURGONETA</t>
  </si>
  <si>
    <t>6260000</t>
  </si>
  <si>
    <t>SERVICIOS BANCARIOS</t>
  </si>
  <si>
    <t>6280200</t>
  </si>
  <si>
    <t>ELECTRICIDAD</t>
  </si>
  <si>
    <t>6290100</t>
  </si>
  <si>
    <t>MATERIAL DE OFICINA</t>
  </si>
  <si>
    <t>6290300</t>
  </si>
  <si>
    <t>COMUNICACIONES</t>
  </si>
  <si>
    <t>6310000</t>
  </si>
  <si>
    <t>TRIBUTOS</t>
  </si>
  <si>
    <t>6400000</t>
  </si>
  <si>
    <t>PERSONAL ADMINISTRATIVO</t>
  </si>
  <si>
    <t>6420000</t>
  </si>
  <si>
    <t>SEG.SOC.C/FED.PERSN.ADMTVO.</t>
  </si>
  <si>
    <t>6530000</t>
  </si>
  <si>
    <t>CUOTAS AFILIACION ORGAN.INTERNACIONALES</t>
  </si>
  <si>
    <t>801</t>
  </si>
  <si>
    <t>COMISION DELEGADA</t>
  </si>
  <si>
    <t>JUNTAS DIRECTIVAS</t>
  </si>
  <si>
    <t>TROFEOS Y MEDALLAS</t>
  </si>
  <si>
    <t>SEGURO DEPORTIVO</t>
  </si>
  <si>
    <t>CONVENIO FED.TT.LICENCIAS</t>
  </si>
  <si>
    <t>REPARACION Y CONSERVACION</t>
  </si>
  <si>
    <t>68/</t>
  </si>
  <si>
    <t>PRESUPUESTO</t>
  </si>
  <si>
    <t>TOTAL</t>
  </si>
  <si>
    <t>PROGRAMA I ALTA COMPETICION</t>
  </si>
  <si>
    <t>PROGRAMA II ACTIVIDAD ESTATAL</t>
  </si>
  <si>
    <t>PROGRAMA IV GESTION FEDERATIVA</t>
  </si>
  <si>
    <t>VENTAS (Cta.700)</t>
  </si>
  <si>
    <t>LICENCIAS FEDERATIVAS (Cta.701)</t>
  </si>
  <si>
    <t>CUOTAS CLUBS Y ASOCIAC.DEPORT.(Cta.702)</t>
  </si>
  <si>
    <t>ACTIVIDADES DOCENTES (Cta.703)</t>
  </si>
  <si>
    <t>ADO (Cta.70401)</t>
  </si>
  <si>
    <t>SUBVENCIONES CSD SIN INCLUIR INVERSIONES (Cta. 74000)</t>
  </si>
  <si>
    <t>PUBLICACIONES (Cta.750)</t>
  </si>
  <si>
    <t>ARRENDAMIENTOS (Cta.752)</t>
  </si>
  <si>
    <t>INGRESOS FINANCIEROS (Subgrupo 76)</t>
  </si>
  <si>
    <t>TOTAL INGRESOS  corrientes</t>
  </si>
  <si>
    <t>SUBVENCIONES OFICIALES DE CAPITAL CSD (13000)</t>
  </si>
  <si>
    <t>AMORTIZACIONES (Sub. 68)</t>
  </si>
  <si>
    <t>TOTAL INGRESOS OPERACIONES DE FONDOS</t>
  </si>
  <si>
    <t>CONCEPTOS DE INGRESO</t>
  </si>
  <si>
    <t>CSD</t>
  </si>
  <si>
    <t>R.P.</t>
  </si>
  <si>
    <t>RELACIONES PUBLICAS</t>
  </si>
  <si>
    <t>GASTOS VIAJE PRESIDENTE Y JTA.DTVA.</t>
  </si>
  <si>
    <t>TOTAL PRESPUESTO GASTOS</t>
  </si>
  <si>
    <t>OTRAS SUBVENCIONES</t>
  </si>
  <si>
    <t>CANONES PRUEBAS NACIONALES</t>
  </si>
  <si>
    <t>ASAMBLEA GENERAL</t>
  </si>
  <si>
    <t>SUBVENCIONES CAPITAL TRASPASADAS RESULTADOS</t>
  </si>
  <si>
    <t>PROGRAMA III FORMACION</t>
  </si>
  <si>
    <t>CAMPEONATO ESPAÑA UNVERSITARIO</t>
  </si>
  <si>
    <t>DOT.AMORTIZACION</t>
  </si>
  <si>
    <t>Subvencion CSD Ordinaria</t>
  </si>
  <si>
    <t>Subvencion CSD Mujer y Deporte</t>
  </si>
  <si>
    <t>Subvencion CSD Tecnificación</t>
  </si>
  <si>
    <t>Subvencion CSD CEARD LEON</t>
  </si>
  <si>
    <t>COLABORACION OTRAS ENTIDADES</t>
  </si>
  <si>
    <t>CAMPEONATO ESPAÑA ESCOLAR</t>
  </si>
  <si>
    <t>CAMPEONATO IBERICO FEMENINO</t>
  </si>
  <si>
    <t>CAMPEONATO ESPAÑA CENTROS ESCOLARES</t>
  </si>
  <si>
    <t>LIGA ESPAÑOLA OBM</t>
  </si>
  <si>
    <t>CURSO NIVEL II CARTOGRAFIA</t>
  </si>
  <si>
    <t>CLINIC INTERCOMITES REGIONALES</t>
  </si>
  <si>
    <t>VII CLINIC CARTOFEDO</t>
  </si>
  <si>
    <t>CURSO E-LEARNING TECNOLOGIAS EMERGENTES</t>
  </si>
  <si>
    <t>CUOTAS AFILIACION ORGAN.NACIONALES</t>
  </si>
  <si>
    <t>ASESOR JURIDICO</t>
  </si>
  <si>
    <t>LIGA FUTBOL PROFESIONAL (Cta.70400)</t>
  </si>
  <si>
    <t>PRESUPUESTO INGRESOS 2017</t>
  </si>
  <si>
    <t>NOMINA DIRECTOR TECNICO</t>
  </si>
  <si>
    <t>SEG.SOC.CARGO FED.DTOR.TECNICO</t>
  </si>
  <si>
    <t>EQUIPACIOINES (CHANDALS, POLOS, ETC.)</t>
  </si>
  <si>
    <t>RODAJE TV</t>
  </si>
  <si>
    <t>001</t>
  </si>
  <si>
    <t>CAMPO DE ENTRENAMIENTO REYES</t>
  </si>
  <si>
    <t>002</t>
  </si>
  <si>
    <t>CONCENTRACION ELITE PERMANENTE</t>
  </si>
  <si>
    <t>003</t>
  </si>
  <si>
    <t>TROFEO COSTA BLANCA</t>
  </si>
  <si>
    <t>004</t>
  </si>
  <si>
    <t>LORCA O MEETING</t>
  </si>
  <si>
    <t>005</t>
  </si>
  <si>
    <t>TROFEO COSTA CALIDA</t>
  </si>
  <si>
    <t>007</t>
  </si>
  <si>
    <t>PORTUGAL O MEETING</t>
  </si>
  <si>
    <t>008</t>
  </si>
  <si>
    <t>AGUILAR DE BEIRA MEETING</t>
  </si>
  <si>
    <t>009</t>
  </si>
  <si>
    <t>PONTE ORIBIKE</t>
  </si>
  <si>
    <t>010</t>
  </si>
  <si>
    <t>TROFEO MARTIN KRONLUND</t>
  </si>
  <si>
    <t>011</t>
  </si>
  <si>
    <t>CAMPEONATO IBERICO FEMENINO OBM</t>
  </si>
  <si>
    <t>012</t>
  </si>
  <si>
    <t>TROFEO MAXIMUS AVILA</t>
  </si>
  <si>
    <t>013</t>
  </si>
  <si>
    <t>CAMPEONATO DEL MUNDO ESCOLAR</t>
  </si>
  <si>
    <t>014</t>
  </si>
  <si>
    <t>TROFEO SAN LORENZO DEL ESCORIAL</t>
  </si>
  <si>
    <t>015</t>
  </si>
  <si>
    <t>CONCENTRACION PREVIA WOC</t>
  </si>
  <si>
    <t>016</t>
  </si>
  <si>
    <t>WORLD CUP (RONDA 1)</t>
  </si>
  <si>
    <t>018</t>
  </si>
  <si>
    <t>PRE WOC</t>
  </si>
  <si>
    <t>020</t>
  </si>
  <si>
    <t>021</t>
  </si>
  <si>
    <t>UNITED WORLD GAMES</t>
  </si>
  <si>
    <t>022</t>
  </si>
  <si>
    <t>PRUEBA SELECCION OBM</t>
  </si>
  <si>
    <t>023</t>
  </si>
  <si>
    <t>PRE EYOC</t>
  </si>
  <si>
    <t>024</t>
  </si>
  <si>
    <t>EYOC 2017</t>
  </si>
  <si>
    <t>025</t>
  </si>
  <si>
    <t>CONCENTRACION JWOC</t>
  </si>
  <si>
    <t>026</t>
  </si>
  <si>
    <t>WOC 2017</t>
  </si>
  <si>
    <t>027</t>
  </si>
  <si>
    <t>PRE JWOC</t>
  </si>
  <si>
    <t>028</t>
  </si>
  <si>
    <t>JWOC 2017</t>
  </si>
  <si>
    <t>029</t>
  </si>
  <si>
    <t>SILVA O CAMP</t>
  </si>
  <si>
    <t>030</t>
  </si>
  <si>
    <t>WTOC 2017</t>
  </si>
  <si>
    <t>031</t>
  </si>
  <si>
    <t>OBM PRE EC</t>
  </si>
  <si>
    <t>032</t>
  </si>
  <si>
    <t>OBM EC MTBO 2017</t>
  </si>
  <si>
    <t>033</t>
  </si>
  <si>
    <t>OBM WC MTBO 2017</t>
  </si>
  <si>
    <t>034</t>
  </si>
  <si>
    <t>WORLD CUP (RONDA 3)</t>
  </si>
  <si>
    <t>035</t>
  </si>
  <si>
    <t>TROFEO ACACYR MAGINA</t>
  </si>
  <si>
    <t>037</t>
  </si>
  <si>
    <t>TROFEO VILLA DE HERRERA</t>
  </si>
  <si>
    <t>038</t>
  </si>
  <si>
    <t>TROFEO TIERRAS DEL CID</t>
  </si>
  <si>
    <t>039</t>
  </si>
  <si>
    <t>TROFEO RUTA DEL VINO</t>
  </si>
  <si>
    <t>040</t>
  </si>
  <si>
    <t>EURO CITY RACE</t>
  </si>
  <si>
    <t>041</t>
  </si>
  <si>
    <t>TROFEO CIUDAD RODRIGO</t>
  </si>
  <si>
    <t>042</t>
  </si>
  <si>
    <t>CONCENTRACION NAVIDAD</t>
  </si>
  <si>
    <t>043</t>
  </si>
  <si>
    <t>PRUEBA DE SELECCION</t>
  </si>
  <si>
    <t>044</t>
  </si>
  <si>
    <t>045</t>
  </si>
  <si>
    <t>046</t>
  </si>
  <si>
    <t>047</t>
  </si>
  <si>
    <t>CAMPEONATO IBERICO MASCULINO</t>
  </si>
  <si>
    <t>TOTAL GASTOS 2017</t>
  </si>
  <si>
    <t>TOTAL INGRESOS 2017</t>
  </si>
  <si>
    <t>RESUMEN PROYECTO PRESUPUESTO GASTOS E INGRESOS 2017</t>
  </si>
  <si>
    <t>OTROS INGRESOS (APORTACIONES, ALQ.MAT.,COMPETICIONES, ETC..)</t>
  </si>
  <si>
    <t>AYUDA DEPORTISTAS</t>
  </si>
  <si>
    <t>017</t>
  </si>
  <si>
    <t>PRUEBA SELECCION</t>
  </si>
  <si>
    <t>036</t>
  </si>
  <si>
    <t>WORLD CUP (RONDA FINAL)</t>
  </si>
  <si>
    <t>WORLD GAMES</t>
  </si>
  <si>
    <t>WRE DANISH SPRING</t>
  </si>
  <si>
    <t>048</t>
  </si>
  <si>
    <t>049</t>
  </si>
  <si>
    <t>CAMPOS DE ENTRENAMIENTO PNTD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</si>
</sst>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8"/>
      <name val="MS Sans Serif"/>
      <family val="0"/>
    </font>
    <font>
      <sz val="11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5" fillId="11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0" fillId="7" borderId="1" applyNumberFormat="0" applyAlignment="0" applyProtection="0"/>
    <xf numFmtId="0" fontId="2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3" fillId="11" borderId="6" applyNumberFormat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18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18" borderId="0" xfId="0" applyFont="1" applyFill="1" applyAlignment="1">
      <alignment/>
    </xf>
    <xf numFmtId="4" fontId="8" fillId="18" borderId="0" xfId="0" applyNumberFormat="1" applyFont="1" applyFill="1" applyAlignment="1">
      <alignment horizontal="center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8" fillId="18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4" fontId="7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4" fontId="0" fillId="0" borderId="0" xfId="0" applyNumberFormat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19" borderId="17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19" borderId="19" xfId="0" applyFont="1" applyFill="1" applyBorder="1" applyAlignment="1">
      <alignment horizontal="center" vertical="center"/>
    </xf>
    <xf numFmtId="0" fontId="3" fillId="19" borderId="21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42.8515625" style="1" customWidth="1"/>
    <col min="2" max="2" width="20.00390625" style="1" customWidth="1"/>
    <col min="3" max="3" width="15.421875" style="1" customWidth="1"/>
    <col min="4" max="5" width="15.28125" style="1" customWidth="1"/>
    <col min="6" max="16384" width="11.421875" style="1" customWidth="1"/>
  </cols>
  <sheetData>
    <row r="2" spans="1:4" s="2" customFormat="1" ht="18.75">
      <c r="A2" s="62" t="s">
        <v>184</v>
      </c>
      <c r="B2" s="62"/>
      <c r="C2" s="62"/>
      <c r="D2" s="62"/>
    </row>
    <row r="5" spans="1:4" ht="22.5" customHeight="1">
      <c r="A5" s="63" t="s">
        <v>50</v>
      </c>
      <c r="B5" s="65" t="s">
        <v>48</v>
      </c>
      <c r="C5" s="66"/>
      <c r="D5" s="67"/>
    </row>
    <row r="6" spans="1:4" ht="22.5" customHeight="1">
      <c r="A6" s="64"/>
      <c r="B6" s="9" t="s">
        <v>49</v>
      </c>
      <c r="C6" s="9" t="s">
        <v>67</v>
      </c>
      <c r="D6" s="9" t="s">
        <v>68</v>
      </c>
    </row>
    <row r="7" ht="15.75">
      <c r="B7" s="3"/>
    </row>
    <row r="8" spans="1:4" ht="15.75">
      <c r="A8" s="1" t="s">
        <v>50</v>
      </c>
      <c r="B8" s="4">
        <f>+DETALLE!C58</f>
        <v>299035</v>
      </c>
      <c r="C8" s="4">
        <f>+DETALLE!D58</f>
        <v>236210</v>
      </c>
      <c r="D8" s="4">
        <f>+DETALLE!E58</f>
        <v>62825</v>
      </c>
    </row>
    <row r="9" ht="15.75">
      <c r="B9" s="4"/>
    </row>
    <row r="10" spans="1:4" ht="15.75">
      <c r="A10" s="1" t="s">
        <v>51</v>
      </c>
      <c r="B10" s="4">
        <f>+C10+D10</f>
        <v>87500</v>
      </c>
      <c r="C10" s="4">
        <f>+DETALLE!D79</f>
        <v>0</v>
      </c>
      <c r="D10" s="4">
        <f>+DETALLE!E79</f>
        <v>87500</v>
      </c>
    </row>
    <row r="11" ht="15.75">
      <c r="B11" s="4"/>
    </row>
    <row r="12" spans="1:4" ht="15.75">
      <c r="A12" s="1" t="s">
        <v>76</v>
      </c>
      <c r="B12" s="4">
        <f>+C12+D12</f>
        <v>2800</v>
      </c>
      <c r="C12" s="8">
        <f>+DETALLE!D89</f>
        <v>0</v>
      </c>
      <c r="D12" s="8">
        <f>+DETALLE!E89</f>
        <v>2800</v>
      </c>
    </row>
    <row r="13" ht="15.75">
      <c r="B13" s="4"/>
    </row>
    <row r="14" spans="1:4" ht="15.75">
      <c r="A14" s="1" t="s">
        <v>52</v>
      </c>
      <c r="B14" s="4">
        <f>+C14+D14</f>
        <v>150375</v>
      </c>
      <c r="C14" s="4">
        <f>+DETALLE!D120</f>
        <v>0</v>
      </c>
      <c r="D14" s="4">
        <f>+DETALLE!E120</f>
        <v>150375</v>
      </c>
    </row>
    <row r="15" spans="2:4" ht="15.75">
      <c r="B15" s="4"/>
      <c r="C15" s="4"/>
      <c r="D15" s="4"/>
    </row>
    <row r="16" ht="15.75">
      <c r="B16" s="4"/>
    </row>
    <row r="17" spans="1:4" ht="28.5" customHeight="1">
      <c r="A17" s="6" t="s">
        <v>182</v>
      </c>
      <c r="B17" s="5">
        <f>SUM(B8:B16)</f>
        <v>539710</v>
      </c>
      <c r="C17" s="5">
        <f>SUM(C8:C16)</f>
        <v>236210</v>
      </c>
      <c r="D17" s="5">
        <f>SUM(D8:D16)</f>
        <v>303500</v>
      </c>
    </row>
    <row r="18" ht="15.75">
      <c r="B18" s="3"/>
    </row>
    <row r="19" spans="1:4" ht="35.25" customHeight="1">
      <c r="A19" s="6" t="s">
        <v>183</v>
      </c>
      <c r="B19" s="5">
        <f>+INGRESOS!B26</f>
        <v>539710</v>
      </c>
      <c r="C19" s="5">
        <f>+INGRESOS!B13</f>
        <v>236210</v>
      </c>
      <c r="D19" s="5">
        <f>+B19-C19</f>
        <v>303500</v>
      </c>
    </row>
    <row r="20" spans="2:3" ht="15.75">
      <c r="B20" s="8"/>
      <c r="C20" s="8"/>
    </row>
    <row r="21" spans="2:4" ht="15.75">
      <c r="B21" s="8"/>
      <c r="C21" s="8"/>
      <c r="D21" s="8"/>
    </row>
  </sheetData>
  <sheetProtection/>
  <mergeCells count="3">
    <mergeCell ref="A2:D2"/>
    <mergeCell ref="A5:A6"/>
    <mergeCell ref="B5:D5"/>
  </mergeCells>
  <printOptions/>
  <pageMargins left="0.4" right="0.29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3"/>
  <sheetViews>
    <sheetView tabSelected="1" zoomScalePageLayoutView="0" workbookViewId="0" topLeftCell="A98">
      <selection activeCell="G120" sqref="G120"/>
    </sheetView>
  </sheetViews>
  <sheetFormatPr defaultColWidth="11.00390625" defaultRowHeight="12.75"/>
  <cols>
    <col min="1" max="1" width="11.00390625" style="40" customWidth="1"/>
    <col min="2" max="2" width="51.28125" style="0" customWidth="1"/>
    <col min="3" max="3" width="16.8515625" style="0" customWidth="1"/>
    <col min="4" max="4" width="13.8515625" style="0" customWidth="1"/>
    <col min="5" max="5" width="14.140625" style="49" customWidth="1"/>
  </cols>
  <sheetData>
    <row r="2" spans="1:5" ht="29.25" customHeight="1">
      <c r="A2" s="63" t="s">
        <v>50</v>
      </c>
      <c r="B2" s="70"/>
      <c r="C2" s="65" t="s">
        <v>48</v>
      </c>
      <c r="D2" s="66"/>
      <c r="E2" s="67"/>
    </row>
    <row r="3" spans="1:5" ht="29.25" customHeight="1">
      <c r="A3" s="64"/>
      <c r="B3" s="71"/>
      <c r="C3" s="9" t="s">
        <v>49</v>
      </c>
      <c r="D3" s="9" t="s">
        <v>67</v>
      </c>
      <c r="E3" s="9" t="s">
        <v>68</v>
      </c>
    </row>
    <row r="4" spans="1:5" ht="15">
      <c r="A4" s="38"/>
      <c r="B4" s="11"/>
      <c r="C4" s="48"/>
      <c r="D4" s="48"/>
      <c r="E4" s="50"/>
    </row>
    <row r="5" spans="1:5" ht="15">
      <c r="A5" s="38"/>
      <c r="B5" s="10"/>
      <c r="C5" s="50"/>
      <c r="D5" s="50"/>
      <c r="E5" s="50"/>
    </row>
    <row r="6" spans="1:5" ht="15">
      <c r="A6" s="38">
        <v>6000000</v>
      </c>
      <c r="B6" s="10" t="s">
        <v>98</v>
      </c>
      <c r="C6" s="57">
        <f>+D6+E6</f>
        <v>7100</v>
      </c>
      <c r="D6" s="57">
        <v>7100</v>
      </c>
      <c r="E6" s="78"/>
    </row>
    <row r="7" spans="1:5" ht="15">
      <c r="A7" s="38">
        <v>6400100</v>
      </c>
      <c r="B7" s="10" t="s">
        <v>96</v>
      </c>
      <c r="C7" s="50">
        <f>+D7+E7</f>
        <v>35000</v>
      </c>
      <c r="D7" s="50">
        <f>2500*14</f>
        <v>35000</v>
      </c>
      <c r="E7" s="78"/>
    </row>
    <row r="8" spans="1:5" ht="15">
      <c r="A8" s="38">
        <v>6420100</v>
      </c>
      <c r="B8" s="10" t="s">
        <v>97</v>
      </c>
      <c r="C8" s="50">
        <f>+D8+E8</f>
        <v>12000</v>
      </c>
      <c r="D8" s="50">
        <v>12000</v>
      </c>
      <c r="E8" s="78"/>
    </row>
    <row r="9" spans="1:5" ht="15">
      <c r="A9" s="73">
        <v>6540300</v>
      </c>
      <c r="B9" s="10" t="s">
        <v>186</v>
      </c>
      <c r="C9" s="74">
        <f>+D9+E9</f>
        <v>5000</v>
      </c>
      <c r="D9" s="74">
        <v>5000</v>
      </c>
      <c r="E9" s="78"/>
    </row>
    <row r="10" spans="1:5" ht="15">
      <c r="A10" s="75" t="s">
        <v>100</v>
      </c>
      <c r="B10" s="80" t="s">
        <v>101</v>
      </c>
      <c r="C10" s="74">
        <f aca="true" t="shared" si="0" ref="C10:C56">+D10+E10</f>
        <v>5650</v>
      </c>
      <c r="D10" s="78">
        <v>2650</v>
      </c>
      <c r="E10" s="78">
        <v>3000</v>
      </c>
    </row>
    <row r="11" spans="1:5" ht="15">
      <c r="A11" s="75" t="s">
        <v>102</v>
      </c>
      <c r="B11" s="80" t="s">
        <v>103</v>
      </c>
      <c r="C11" s="74">
        <f t="shared" si="0"/>
        <v>27625</v>
      </c>
      <c r="D11" s="78">
        <f>27625-4825</f>
        <v>22800</v>
      </c>
      <c r="E11" s="78">
        <v>4825</v>
      </c>
    </row>
    <row r="12" spans="1:5" ht="15">
      <c r="A12" s="75" t="s">
        <v>104</v>
      </c>
      <c r="B12" s="80" t="s">
        <v>105</v>
      </c>
      <c r="C12" s="74">
        <f t="shared" si="0"/>
        <v>900</v>
      </c>
      <c r="D12" s="78">
        <v>900</v>
      </c>
      <c r="E12" s="78"/>
    </row>
    <row r="13" spans="1:5" ht="15">
      <c r="A13" s="75" t="s">
        <v>106</v>
      </c>
      <c r="B13" s="80" t="s">
        <v>107</v>
      </c>
      <c r="C13" s="74">
        <f t="shared" si="0"/>
        <v>500</v>
      </c>
      <c r="D13" s="78">
        <v>500</v>
      </c>
      <c r="E13" s="78"/>
    </row>
    <row r="14" spans="1:5" ht="15">
      <c r="A14" s="75" t="s">
        <v>108</v>
      </c>
      <c r="B14" s="80" t="s">
        <v>109</v>
      </c>
      <c r="C14" s="74">
        <f t="shared" si="0"/>
        <v>1100</v>
      </c>
      <c r="D14" s="78">
        <v>1100</v>
      </c>
      <c r="E14" s="78"/>
    </row>
    <row r="15" spans="1:5" ht="15">
      <c r="A15" s="75" t="s">
        <v>110</v>
      </c>
      <c r="B15" s="80" t="s">
        <v>111</v>
      </c>
      <c r="C15" s="74">
        <f t="shared" si="0"/>
        <v>700</v>
      </c>
      <c r="D15" s="78">
        <v>700</v>
      </c>
      <c r="E15" s="78"/>
    </row>
    <row r="16" spans="1:5" ht="15">
      <c r="A16" s="75" t="s">
        <v>112</v>
      </c>
      <c r="B16" s="80" t="s">
        <v>113</v>
      </c>
      <c r="C16" s="74">
        <f t="shared" si="0"/>
        <v>700</v>
      </c>
      <c r="D16" s="78">
        <v>700</v>
      </c>
      <c r="E16" s="78"/>
    </row>
    <row r="17" spans="1:5" ht="15">
      <c r="A17" s="75" t="s">
        <v>114</v>
      </c>
      <c r="B17" s="80" t="s">
        <v>115</v>
      </c>
      <c r="C17" s="74">
        <f t="shared" si="0"/>
        <v>300</v>
      </c>
      <c r="D17" s="78">
        <v>300</v>
      </c>
      <c r="E17" s="78"/>
    </row>
    <row r="18" spans="1:5" ht="15">
      <c r="A18" s="75" t="s">
        <v>116</v>
      </c>
      <c r="B18" s="80" t="s">
        <v>117</v>
      </c>
      <c r="C18" s="74">
        <f t="shared" si="0"/>
        <v>900</v>
      </c>
      <c r="D18" s="78">
        <v>900</v>
      </c>
      <c r="E18" s="78"/>
    </row>
    <row r="19" spans="1:5" ht="15">
      <c r="A19" s="75" t="s">
        <v>118</v>
      </c>
      <c r="B19" s="80" t="s">
        <v>119</v>
      </c>
      <c r="C19" s="74">
        <f t="shared" si="0"/>
        <v>300</v>
      </c>
      <c r="D19" s="78">
        <v>300</v>
      </c>
      <c r="E19" s="78"/>
    </row>
    <row r="20" spans="1:5" ht="15">
      <c r="A20" s="75" t="s">
        <v>120</v>
      </c>
      <c r="B20" s="80" t="s">
        <v>121</v>
      </c>
      <c r="C20" s="74">
        <f t="shared" si="0"/>
        <v>900</v>
      </c>
      <c r="D20" s="78">
        <v>900</v>
      </c>
      <c r="E20" s="78"/>
    </row>
    <row r="21" spans="1:5" ht="15">
      <c r="A21" s="75" t="s">
        <v>122</v>
      </c>
      <c r="B21" s="80" t="s">
        <v>123</v>
      </c>
      <c r="C21" s="74">
        <f t="shared" si="0"/>
        <v>32000</v>
      </c>
      <c r="D21" s="78">
        <v>16000</v>
      </c>
      <c r="E21" s="78">
        <v>16000</v>
      </c>
    </row>
    <row r="22" spans="1:5" ht="15">
      <c r="A22" s="75" t="s">
        <v>124</v>
      </c>
      <c r="B22" s="80" t="s">
        <v>125</v>
      </c>
      <c r="C22" s="74">
        <f t="shared" si="0"/>
        <v>900</v>
      </c>
      <c r="D22" s="78">
        <v>900</v>
      </c>
      <c r="E22" s="78"/>
    </row>
    <row r="23" spans="1:5" ht="15">
      <c r="A23" s="75" t="s">
        <v>126</v>
      </c>
      <c r="B23" s="80" t="s">
        <v>127</v>
      </c>
      <c r="C23" s="74">
        <f t="shared" si="0"/>
        <v>2400</v>
      </c>
      <c r="D23" s="78">
        <v>2400</v>
      </c>
      <c r="E23" s="78"/>
    </row>
    <row r="24" spans="1:5" ht="15">
      <c r="A24" s="75" t="s">
        <v>128</v>
      </c>
      <c r="B24" s="80" t="s">
        <v>129</v>
      </c>
      <c r="C24" s="74">
        <f t="shared" si="0"/>
        <v>3500</v>
      </c>
      <c r="D24" s="78">
        <v>3500</v>
      </c>
      <c r="E24" s="78"/>
    </row>
    <row r="25" spans="1:5" ht="15">
      <c r="A25" s="75" t="s">
        <v>187</v>
      </c>
      <c r="B25" s="80" t="s">
        <v>188</v>
      </c>
      <c r="C25" s="74">
        <f t="shared" si="0"/>
        <v>300</v>
      </c>
      <c r="D25" s="78">
        <v>300</v>
      </c>
      <c r="E25" s="78"/>
    </row>
    <row r="26" spans="1:5" ht="15">
      <c r="A26" s="75" t="s">
        <v>130</v>
      </c>
      <c r="B26" s="80" t="s">
        <v>131</v>
      </c>
      <c r="C26" s="74">
        <f t="shared" si="0"/>
        <v>11000</v>
      </c>
      <c r="D26" s="78">
        <v>11000</v>
      </c>
      <c r="E26" s="78"/>
    </row>
    <row r="27" spans="1:5" ht="15">
      <c r="A27" s="75" t="s">
        <v>132</v>
      </c>
      <c r="B27" s="80" t="s">
        <v>85</v>
      </c>
      <c r="C27" s="74">
        <f t="shared" si="0"/>
        <v>900</v>
      </c>
      <c r="D27" s="78">
        <v>900</v>
      </c>
      <c r="E27" s="78"/>
    </row>
    <row r="28" spans="1:5" ht="15">
      <c r="A28" s="75" t="s">
        <v>133</v>
      </c>
      <c r="B28" s="80" t="s">
        <v>134</v>
      </c>
      <c r="C28" s="74">
        <f t="shared" si="0"/>
        <v>9000</v>
      </c>
      <c r="D28" s="78">
        <v>3000</v>
      </c>
      <c r="E28" s="78">
        <v>6000</v>
      </c>
    </row>
    <row r="29" spans="1:5" ht="15">
      <c r="A29" s="75" t="s">
        <v>135</v>
      </c>
      <c r="B29" s="80" t="s">
        <v>136</v>
      </c>
      <c r="C29" s="74">
        <f t="shared" si="0"/>
        <v>300</v>
      </c>
      <c r="D29" s="78">
        <v>300</v>
      </c>
      <c r="E29" s="78"/>
    </row>
    <row r="30" spans="1:5" ht="15">
      <c r="A30" s="75" t="s">
        <v>137</v>
      </c>
      <c r="B30" s="80" t="s">
        <v>138</v>
      </c>
      <c r="C30" s="74">
        <f t="shared" si="0"/>
        <v>1500</v>
      </c>
      <c r="D30" s="78">
        <v>1500</v>
      </c>
      <c r="E30" s="78"/>
    </row>
    <row r="31" spans="1:5" ht="15">
      <c r="A31" s="75" t="s">
        <v>139</v>
      </c>
      <c r="B31" s="80" t="s">
        <v>140</v>
      </c>
      <c r="C31" s="74">
        <f t="shared" si="0"/>
        <v>10500</v>
      </c>
      <c r="D31" s="78">
        <v>10500</v>
      </c>
      <c r="E31" s="78"/>
    </row>
    <row r="32" spans="1:5" ht="15">
      <c r="A32" s="75" t="s">
        <v>141</v>
      </c>
      <c r="B32" s="80" t="s">
        <v>142</v>
      </c>
      <c r="C32" s="74">
        <f t="shared" si="0"/>
        <v>2000</v>
      </c>
      <c r="D32" s="78">
        <v>2000</v>
      </c>
      <c r="E32" s="78"/>
    </row>
    <row r="33" spans="1:5" ht="15">
      <c r="A33" s="75" t="s">
        <v>143</v>
      </c>
      <c r="B33" s="80" t="s">
        <v>144</v>
      </c>
      <c r="C33" s="74">
        <f t="shared" si="0"/>
        <v>12000</v>
      </c>
      <c r="D33" s="78">
        <v>12000</v>
      </c>
      <c r="E33" s="78"/>
    </row>
    <row r="34" spans="1:5" ht="15">
      <c r="A34" s="75" t="s">
        <v>145</v>
      </c>
      <c r="B34" s="80" t="s">
        <v>146</v>
      </c>
      <c r="C34" s="74">
        <f t="shared" si="0"/>
        <v>2500</v>
      </c>
      <c r="D34" s="78">
        <v>2500</v>
      </c>
      <c r="E34" s="78"/>
    </row>
    <row r="35" spans="1:5" ht="15">
      <c r="A35" s="75" t="s">
        <v>147</v>
      </c>
      <c r="B35" s="80" t="s">
        <v>148</v>
      </c>
      <c r="C35" s="74">
        <f t="shared" si="0"/>
        <v>9000</v>
      </c>
      <c r="D35" s="78">
        <v>9000</v>
      </c>
      <c r="E35" s="78"/>
    </row>
    <row r="36" spans="1:5" ht="15">
      <c r="A36" s="75" t="s">
        <v>149</v>
      </c>
      <c r="B36" s="80" t="s">
        <v>150</v>
      </c>
      <c r="C36" s="74">
        <f t="shared" si="0"/>
        <v>36100</v>
      </c>
      <c r="D36" s="78">
        <v>5100</v>
      </c>
      <c r="E36" s="78">
        <v>31000</v>
      </c>
    </row>
    <row r="37" spans="1:5" ht="15">
      <c r="A37" s="75" t="s">
        <v>151</v>
      </c>
      <c r="B37" s="80" t="s">
        <v>152</v>
      </c>
      <c r="C37" s="74">
        <f t="shared" si="0"/>
        <v>2500</v>
      </c>
      <c r="D37" s="78">
        <v>2500</v>
      </c>
      <c r="E37" s="78"/>
    </row>
    <row r="38" spans="1:5" ht="15">
      <c r="A38" s="75" t="s">
        <v>153</v>
      </c>
      <c r="B38" s="80" t="s">
        <v>154</v>
      </c>
      <c r="C38" s="74">
        <f t="shared" si="0"/>
        <v>2500</v>
      </c>
      <c r="D38" s="78">
        <v>2500</v>
      </c>
      <c r="E38" s="78"/>
    </row>
    <row r="39" spans="1:5" ht="15">
      <c r="A39" s="75" t="s">
        <v>155</v>
      </c>
      <c r="B39" s="80" t="s">
        <v>156</v>
      </c>
      <c r="C39" s="74">
        <f t="shared" si="0"/>
        <v>8500</v>
      </c>
      <c r="D39" s="78">
        <v>8500</v>
      </c>
      <c r="E39" s="78"/>
    </row>
    <row r="40" spans="1:5" ht="15">
      <c r="A40" s="75" t="s">
        <v>157</v>
      </c>
      <c r="B40" s="80" t="s">
        <v>158</v>
      </c>
      <c r="C40" s="74">
        <f t="shared" si="0"/>
        <v>7200</v>
      </c>
      <c r="D40" s="78">
        <v>7200</v>
      </c>
      <c r="E40" s="78"/>
    </row>
    <row r="41" spans="1:5" ht="15">
      <c r="A41" s="75" t="s">
        <v>159</v>
      </c>
      <c r="B41" s="80" t="s">
        <v>160</v>
      </c>
      <c r="C41" s="74">
        <f t="shared" si="0"/>
        <v>3500</v>
      </c>
      <c r="D41" s="78">
        <v>3500</v>
      </c>
      <c r="E41" s="78"/>
    </row>
    <row r="42" spans="1:5" ht="15">
      <c r="A42" s="75" t="s">
        <v>161</v>
      </c>
      <c r="B42" s="80" t="s">
        <v>162</v>
      </c>
      <c r="C42" s="74">
        <f t="shared" si="0"/>
        <v>300</v>
      </c>
      <c r="D42" s="78">
        <v>300</v>
      </c>
      <c r="E42" s="78"/>
    </row>
    <row r="43" spans="1:5" ht="15">
      <c r="A43" s="75" t="s">
        <v>189</v>
      </c>
      <c r="B43" s="80" t="s">
        <v>190</v>
      </c>
      <c r="C43" s="74">
        <f t="shared" si="0"/>
        <v>3500</v>
      </c>
      <c r="D43" s="78">
        <v>3500</v>
      </c>
      <c r="E43" s="78"/>
    </row>
    <row r="44" spans="1:5" ht="15">
      <c r="A44" s="75" t="s">
        <v>163</v>
      </c>
      <c r="B44" s="80" t="s">
        <v>164</v>
      </c>
      <c r="C44" s="74">
        <f t="shared" si="0"/>
        <v>300</v>
      </c>
      <c r="D44" s="78">
        <v>300</v>
      </c>
      <c r="E44" s="78"/>
    </row>
    <row r="45" spans="1:5" ht="15">
      <c r="A45" s="75" t="s">
        <v>165</v>
      </c>
      <c r="B45" s="80" t="s">
        <v>166</v>
      </c>
      <c r="C45" s="74">
        <f t="shared" si="0"/>
        <v>500</v>
      </c>
      <c r="D45" s="78">
        <v>500</v>
      </c>
      <c r="E45" s="78"/>
    </row>
    <row r="46" spans="1:5" ht="15">
      <c r="A46" s="75" t="s">
        <v>167</v>
      </c>
      <c r="B46" s="80" t="s">
        <v>168</v>
      </c>
      <c r="C46" s="74">
        <f t="shared" si="0"/>
        <v>500</v>
      </c>
      <c r="D46" s="78">
        <v>500</v>
      </c>
      <c r="E46" s="78"/>
    </row>
    <row r="47" spans="1:5" ht="15">
      <c r="A47" s="75" t="s">
        <v>169</v>
      </c>
      <c r="B47" s="80" t="s">
        <v>170</v>
      </c>
      <c r="C47" s="74">
        <f t="shared" si="0"/>
        <v>900</v>
      </c>
      <c r="D47" s="78">
        <v>900</v>
      </c>
      <c r="E47" s="78"/>
    </row>
    <row r="48" spans="1:5" ht="15">
      <c r="A48" s="75" t="s">
        <v>171</v>
      </c>
      <c r="B48" s="80" t="s">
        <v>172</v>
      </c>
      <c r="C48" s="74">
        <f t="shared" si="0"/>
        <v>800</v>
      </c>
      <c r="D48" s="78">
        <v>800</v>
      </c>
      <c r="E48" s="78"/>
    </row>
    <row r="49" spans="1:5" ht="15">
      <c r="A49" s="75" t="s">
        <v>173</v>
      </c>
      <c r="B49" s="80" t="s">
        <v>174</v>
      </c>
      <c r="C49" s="74">
        <f t="shared" si="0"/>
        <v>5200</v>
      </c>
      <c r="D49" s="78">
        <v>3200</v>
      </c>
      <c r="E49" s="78">
        <v>2000</v>
      </c>
    </row>
    <row r="50" spans="1:5" ht="15">
      <c r="A50" s="75" t="s">
        <v>175</v>
      </c>
      <c r="B50" s="80" t="s">
        <v>191</v>
      </c>
      <c r="C50" s="74">
        <f t="shared" si="0"/>
        <v>1300</v>
      </c>
      <c r="D50" s="78">
        <v>1300</v>
      </c>
      <c r="E50" s="78"/>
    </row>
    <row r="51" spans="1:5" ht="15">
      <c r="A51" s="75" t="s">
        <v>177</v>
      </c>
      <c r="B51" s="80" t="s">
        <v>192</v>
      </c>
      <c r="C51" s="74">
        <f t="shared" si="0"/>
        <v>1400</v>
      </c>
      <c r="D51" s="78">
        <v>1400</v>
      </c>
      <c r="E51" s="78"/>
    </row>
    <row r="52" spans="1:5" ht="15">
      <c r="A52" s="75" t="s">
        <v>178</v>
      </c>
      <c r="B52" s="80" t="s">
        <v>176</v>
      </c>
      <c r="C52" s="74">
        <f t="shared" si="0"/>
        <v>300</v>
      </c>
      <c r="D52" s="78">
        <v>300</v>
      </c>
      <c r="E52" s="78"/>
    </row>
    <row r="53" spans="1:5" ht="15">
      <c r="A53" s="75" t="s">
        <v>179</v>
      </c>
      <c r="B53" s="80" t="s">
        <v>176</v>
      </c>
      <c r="C53" s="74">
        <f t="shared" si="0"/>
        <v>300</v>
      </c>
      <c r="D53" s="78">
        <v>300</v>
      </c>
      <c r="E53" s="78"/>
    </row>
    <row r="54" spans="1:5" ht="15">
      <c r="A54" s="75" t="s">
        <v>180</v>
      </c>
      <c r="B54" s="80" t="s">
        <v>181</v>
      </c>
      <c r="C54" s="74">
        <f t="shared" si="0"/>
        <v>900</v>
      </c>
      <c r="D54" s="78">
        <v>900</v>
      </c>
      <c r="E54" s="78"/>
    </row>
    <row r="55" spans="1:5" ht="15">
      <c r="A55" s="75" t="s">
        <v>193</v>
      </c>
      <c r="B55" s="80" t="s">
        <v>176</v>
      </c>
      <c r="C55" s="74">
        <f t="shared" si="0"/>
        <v>7360</v>
      </c>
      <c r="D55" s="78">
        <v>7360</v>
      </c>
      <c r="E55" s="78"/>
    </row>
    <row r="56" spans="1:5" ht="15" customHeight="1">
      <c r="A56" s="75" t="s">
        <v>194</v>
      </c>
      <c r="B56" s="80" t="s">
        <v>195</v>
      </c>
      <c r="C56" s="74">
        <f t="shared" si="0"/>
        <v>18700</v>
      </c>
      <c r="D56" s="78">
        <v>18700</v>
      </c>
      <c r="E56" s="78"/>
    </row>
    <row r="57" spans="1:5" ht="16.5" customHeight="1">
      <c r="A57" s="76"/>
      <c r="B57" s="80"/>
      <c r="C57" s="77"/>
      <c r="D57" s="77"/>
      <c r="E57" s="79"/>
    </row>
    <row r="58" spans="1:5" ht="36" customHeight="1">
      <c r="A58" s="68" t="s">
        <v>49</v>
      </c>
      <c r="B58" s="69"/>
      <c r="C58" s="14">
        <f>SUM(C6:C57)</f>
        <v>299035</v>
      </c>
      <c r="D58" s="14">
        <f>SUM(D6:D57)</f>
        <v>236210</v>
      </c>
      <c r="E58" s="14">
        <f>SUM(E6:E57)</f>
        <v>62825</v>
      </c>
    </row>
    <row r="59" spans="1:5" ht="16.5" customHeight="1">
      <c r="A59" s="10"/>
      <c r="B59" s="10"/>
      <c r="C59" s="10"/>
      <c r="D59" s="10"/>
      <c r="E59"/>
    </row>
    <row r="60" ht="15">
      <c r="E60" s="7"/>
    </row>
    <row r="61" spans="1:5" ht="15.75">
      <c r="A61" s="63" t="s">
        <v>51</v>
      </c>
      <c r="B61" s="70"/>
      <c r="C61" s="65" t="s">
        <v>48</v>
      </c>
      <c r="D61" s="66"/>
      <c r="E61" s="67"/>
    </row>
    <row r="62" spans="1:5" ht="15.75">
      <c r="A62" s="64"/>
      <c r="B62" s="71"/>
      <c r="C62" s="9" t="s">
        <v>49</v>
      </c>
      <c r="D62" s="9" t="s">
        <v>67</v>
      </c>
      <c r="E62" s="9" t="s">
        <v>68</v>
      </c>
    </row>
    <row r="63" spans="1:5" ht="15.75">
      <c r="A63" s="17"/>
      <c r="B63" s="16"/>
      <c r="C63" s="18"/>
      <c r="D63" s="18"/>
      <c r="E63" s="35"/>
    </row>
    <row r="64" spans="1:6" s="37" customFormat="1" ht="15">
      <c r="A64" s="39" t="s">
        <v>0</v>
      </c>
      <c r="B64" s="36" t="s">
        <v>43</v>
      </c>
      <c r="C64" s="56">
        <f>+D64+E64</f>
        <v>2000</v>
      </c>
      <c r="D64" s="56"/>
      <c r="E64" s="56">
        <v>2000</v>
      </c>
      <c r="F64" s="54"/>
    </row>
    <row r="65" spans="1:6" s="37" customFormat="1" ht="15">
      <c r="A65" s="39" t="s">
        <v>4</v>
      </c>
      <c r="B65" s="36" t="s">
        <v>44</v>
      </c>
      <c r="C65" s="56">
        <f aca="true" t="shared" si="1" ref="C65:C77">+D65+E65</f>
        <v>45000</v>
      </c>
      <c r="D65" s="56"/>
      <c r="E65" s="56">
        <v>45000</v>
      </c>
      <c r="F65" s="54"/>
    </row>
    <row r="66" spans="1:6" s="61" customFormat="1" ht="15">
      <c r="A66" s="58">
        <v>6230900</v>
      </c>
      <c r="B66" s="59" t="s">
        <v>99</v>
      </c>
      <c r="C66" s="56">
        <f t="shared" si="1"/>
        <v>5000</v>
      </c>
      <c r="D66" s="60"/>
      <c r="E66" s="60">
        <v>5000</v>
      </c>
      <c r="F66" s="54"/>
    </row>
    <row r="67" spans="1:6" s="37" customFormat="1" ht="15">
      <c r="A67" s="39" t="s">
        <v>5</v>
      </c>
      <c r="B67" s="36" t="s">
        <v>45</v>
      </c>
      <c r="C67" s="56">
        <f t="shared" si="1"/>
        <v>13000</v>
      </c>
      <c r="D67" s="56"/>
      <c r="E67" s="56">
        <v>13000</v>
      </c>
      <c r="F67" s="54"/>
    </row>
    <row r="68" spans="1:6" s="37" customFormat="1" ht="15">
      <c r="A68" s="39" t="s">
        <v>6</v>
      </c>
      <c r="B68" s="36" t="s">
        <v>7</v>
      </c>
      <c r="C68" s="56">
        <f t="shared" si="1"/>
        <v>1000</v>
      </c>
      <c r="D68" s="56"/>
      <c r="E68" s="56">
        <v>1000</v>
      </c>
      <c r="F68" s="54"/>
    </row>
    <row r="69" spans="1:6" s="37" customFormat="1" ht="15">
      <c r="A69" s="39" t="s">
        <v>8</v>
      </c>
      <c r="B69" s="36" t="s">
        <v>9</v>
      </c>
      <c r="C69" s="56">
        <f t="shared" si="1"/>
        <v>1000</v>
      </c>
      <c r="D69" s="56"/>
      <c r="E69" s="56">
        <v>1000</v>
      </c>
      <c r="F69" s="54"/>
    </row>
    <row r="70" spans="1:6" s="37" customFormat="1" ht="15">
      <c r="A70" s="39" t="s">
        <v>10</v>
      </c>
      <c r="B70" s="36" t="s">
        <v>11</v>
      </c>
      <c r="C70" s="56">
        <f t="shared" si="1"/>
        <v>1000</v>
      </c>
      <c r="D70" s="56"/>
      <c r="E70" s="56">
        <v>1000</v>
      </c>
      <c r="F70" s="54"/>
    </row>
    <row r="71" spans="1:6" s="37" customFormat="1" ht="15">
      <c r="A71" s="39" t="s">
        <v>12</v>
      </c>
      <c r="B71" s="36" t="s">
        <v>13</v>
      </c>
      <c r="C71" s="56">
        <f t="shared" si="1"/>
        <v>1000</v>
      </c>
      <c r="D71" s="56"/>
      <c r="E71" s="56">
        <v>1000</v>
      </c>
      <c r="F71" s="54"/>
    </row>
    <row r="72" spans="1:6" s="37" customFormat="1" ht="15">
      <c r="A72" s="39">
        <v>405</v>
      </c>
      <c r="B72" s="36" t="s">
        <v>77</v>
      </c>
      <c r="C72" s="56">
        <f>+D72+E72</f>
        <v>1000</v>
      </c>
      <c r="D72" s="56"/>
      <c r="E72" s="56">
        <v>1000</v>
      </c>
      <c r="F72" s="54"/>
    </row>
    <row r="73" spans="1:6" s="37" customFormat="1" ht="15">
      <c r="A73" s="39">
        <v>406</v>
      </c>
      <c r="B73" s="36" t="s">
        <v>84</v>
      </c>
      <c r="C73" s="56">
        <f>+D73+E73</f>
        <v>1000</v>
      </c>
      <c r="D73" s="56"/>
      <c r="E73" s="56">
        <v>1000</v>
      </c>
      <c r="F73" s="54"/>
    </row>
    <row r="74" spans="1:6" s="37" customFormat="1" ht="15">
      <c r="A74" s="39">
        <v>407</v>
      </c>
      <c r="B74" s="36" t="s">
        <v>86</v>
      </c>
      <c r="C74" s="56">
        <f>+D74+E74</f>
        <v>1000</v>
      </c>
      <c r="D74" s="56"/>
      <c r="E74" s="56">
        <v>1000</v>
      </c>
      <c r="F74" s="54"/>
    </row>
    <row r="75" spans="1:6" s="37" customFormat="1" ht="15">
      <c r="A75" s="39">
        <v>408</v>
      </c>
      <c r="B75" s="36" t="s">
        <v>85</v>
      </c>
      <c r="C75" s="56">
        <f>+D75+E75</f>
        <v>1000</v>
      </c>
      <c r="D75" s="56"/>
      <c r="E75" s="56">
        <v>1000</v>
      </c>
      <c r="F75" s="54"/>
    </row>
    <row r="76" spans="1:6" s="37" customFormat="1" ht="15">
      <c r="A76" s="39">
        <v>409</v>
      </c>
      <c r="B76" s="36" t="s">
        <v>87</v>
      </c>
      <c r="C76" s="56">
        <f>+D76+E76</f>
        <v>2500</v>
      </c>
      <c r="D76" s="56"/>
      <c r="E76" s="56">
        <v>2500</v>
      </c>
      <c r="F76" s="54"/>
    </row>
    <row r="77" spans="1:6" s="37" customFormat="1" ht="15">
      <c r="A77" s="39">
        <v>410</v>
      </c>
      <c r="B77" s="36" t="s">
        <v>14</v>
      </c>
      <c r="C77" s="56">
        <f t="shared" si="1"/>
        <v>12000</v>
      </c>
      <c r="D77" s="56"/>
      <c r="E77" s="56">
        <v>12000</v>
      </c>
      <c r="F77" s="54"/>
    </row>
    <row r="78" spans="1:5" ht="15">
      <c r="A78" s="38"/>
      <c r="B78" s="10"/>
      <c r="C78" s="12"/>
      <c r="D78" s="12"/>
      <c r="E78" s="51"/>
    </row>
    <row r="79" spans="1:5" ht="27" customHeight="1">
      <c r="A79" s="68" t="s">
        <v>49</v>
      </c>
      <c r="B79" s="69"/>
      <c r="C79" s="14">
        <f>SUM(C64:C78)</f>
        <v>87500</v>
      </c>
      <c r="D79" s="15">
        <f>SUM(D64:D78)</f>
        <v>0</v>
      </c>
      <c r="E79" s="15">
        <f>SUM(E64:E78)</f>
        <v>87500</v>
      </c>
    </row>
    <row r="81" spans="1:5" ht="26.25" customHeight="1">
      <c r="A81" s="63" t="s">
        <v>76</v>
      </c>
      <c r="B81" s="70"/>
      <c r="C81" s="65" t="s">
        <v>48</v>
      </c>
      <c r="D81" s="66"/>
      <c r="E81" s="67"/>
    </row>
    <row r="82" spans="1:5" ht="26.25" customHeight="1">
      <c r="A82" s="64"/>
      <c r="B82" s="71"/>
      <c r="C82" s="9" t="s">
        <v>49</v>
      </c>
      <c r="D82" s="9" t="s">
        <v>67</v>
      </c>
      <c r="E82" s="9" t="s">
        <v>68</v>
      </c>
    </row>
    <row r="83" spans="1:5" ht="15.75">
      <c r="A83" s="17"/>
      <c r="B83" s="16"/>
      <c r="C83" s="18"/>
      <c r="D83" s="18"/>
      <c r="E83" s="35"/>
    </row>
    <row r="84" spans="1:6" s="46" customFormat="1" ht="15">
      <c r="A84" s="44">
        <v>601</v>
      </c>
      <c r="B84" s="45" t="s">
        <v>88</v>
      </c>
      <c r="C84" s="55">
        <f>+D84+E84</f>
        <v>700</v>
      </c>
      <c r="D84" s="55"/>
      <c r="E84" s="55">
        <v>700</v>
      </c>
      <c r="F84" s="54"/>
    </row>
    <row r="85" spans="1:6" s="46" customFormat="1" ht="15">
      <c r="A85" s="44">
        <v>602</v>
      </c>
      <c r="B85" s="45" t="s">
        <v>89</v>
      </c>
      <c r="C85" s="55">
        <f>+D85+E85</f>
        <v>800</v>
      </c>
      <c r="D85" s="55"/>
      <c r="E85" s="55">
        <v>800</v>
      </c>
      <c r="F85" s="54"/>
    </row>
    <row r="86" spans="1:6" s="46" customFormat="1" ht="15">
      <c r="A86" s="44">
        <v>603</v>
      </c>
      <c r="B86" s="45" t="s">
        <v>90</v>
      </c>
      <c r="C86" s="55">
        <f>+D86+E86</f>
        <v>800</v>
      </c>
      <c r="D86" s="55"/>
      <c r="E86" s="55">
        <v>800</v>
      </c>
      <c r="F86" s="54"/>
    </row>
    <row r="87" spans="1:6" s="46" customFormat="1" ht="15">
      <c r="A87" s="44">
        <v>604</v>
      </c>
      <c r="B87" s="45" t="s">
        <v>91</v>
      </c>
      <c r="C87" s="55">
        <f>+D87+E87</f>
        <v>500</v>
      </c>
      <c r="D87" s="55"/>
      <c r="E87" s="55">
        <v>500</v>
      </c>
      <c r="F87" s="54"/>
    </row>
    <row r="88" spans="1:5" ht="15">
      <c r="A88" s="38"/>
      <c r="B88" s="10"/>
      <c r="C88" s="12"/>
      <c r="D88" s="12"/>
      <c r="E88" s="51"/>
    </row>
    <row r="89" spans="1:5" ht="29.25" customHeight="1">
      <c r="A89" s="68" t="s">
        <v>49</v>
      </c>
      <c r="B89" s="69"/>
      <c r="C89" s="14">
        <f>SUM(C84:C88)</f>
        <v>2800</v>
      </c>
      <c r="D89" s="15">
        <f>SUM(D84:D88)</f>
        <v>0</v>
      </c>
      <c r="E89" s="15">
        <f>SUM(E84:E88)</f>
        <v>2800</v>
      </c>
    </row>
    <row r="90" spans="1:5" ht="15.75">
      <c r="A90" s="16"/>
      <c r="B90" s="16"/>
      <c r="C90" s="21"/>
      <c r="D90" s="22"/>
      <c r="E90" s="22"/>
    </row>
    <row r="92" spans="1:5" ht="27" customHeight="1">
      <c r="A92" s="63" t="s">
        <v>52</v>
      </c>
      <c r="B92" s="70"/>
      <c r="C92" s="65" t="s">
        <v>48</v>
      </c>
      <c r="D92" s="66"/>
      <c r="E92" s="67"/>
    </row>
    <row r="93" spans="1:5" ht="27" customHeight="1">
      <c r="A93" s="64"/>
      <c r="B93" s="71"/>
      <c r="C93" s="9" t="s">
        <v>49</v>
      </c>
      <c r="D93" s="9" t="s">
        <v>67</v>
      </c>
      <c r="E93" s="9" t="s">
        <v>68</v>
      </c>
    </row>
    <row r="94" spans="1:5" ht="15">
      <c r="A94" s="41"/>
      <c r="B94" s="12"/>
      <c r="C94" s="12"/>
      <c r="D94" s="12"/>
      <c r="E94" s="51"/>
    </row>
    <row r="95" spans="1:5" ht="15">
      <c r="A95" s="42" t="s">
        <v>15</v>
      </c>
      <c r="B95" s="23" t="s">
        <v>16</v>
      </c>
      <c r="C95" s="13">
        <f>+D95+E95</f>
        <v>35000</v>
      </c>
      <c r="D95" s="13"/>
      <c r="E95" s="13">
        <v>35000</v>
      </c>
    </row>
    <row r="96" spans="1:5" ht="15">
      <c r="A96" s="42" t="s">
        <v>17</v>
      </c>
      <c r="B96" s="23" t="s">
        <v>18</v>
      </c>
      <c r="C96" s="13">
        <f aca="true" t="shared" si="2" ref="C96:C118">+D96+E96</f>
        <v>6000</v>
      </c>
      <c r="D96" s="13"/>
      <c r="E96" s="13">
        <v>6000</v>
      </c>
    </row>
    <row r="97" spans="1:5" ht="15">
      <c r="A97" s="42" t="s">
        <v>19</v>
      </c>
      <c r="B97" s="23" t="s">
        <v>46</v>
      </c>
      <c r="C97" s="13">
        <f t="shared" si="2"/>
        <v>6000</v>
      </c>
      <c r="D97" s="13"/>
      <c r="E97" s="13">
        <v>6000</v>
      </c>
    </row>
    <row r="98" spans="1:5" ht="15">
      <c r="A98" s="42" t="s">
        <v>20</v>
      </c>
      <c r="B98" s="23" t="s">
        <v>21</v>
      </c>
      <c r="C98" s="13">
        <f t="shared" si="2"/>
        <v>6000</v>
      </c>
      <c r="D98" s="13"/>
      <c r="E98" s="13">
        <v>6000</v>
      </c>
    </row>
    <row r="99" spans="1:5" s="54" customFormat="1" ht="15">
      <c r="A99" s="52">
        <v>6230905</v>
      </c>
      <c r="B99" s="53" t="s">
        <v>93</v>
      </c>
      <c r="C99" s="60">
        <f>+D99+E99</f>
        <v>3250</v>
      </c>
      <c r="D99" s="60"/>
      <c r="E99" s="60">
        <v>3250</v>
      </c>
    </row>
    <row r="100" spans="1:5" ht="15">
      <c r="A100" s="42" t="s">
        <v>22</v>
      </c>
      <c r="B100" s="23" t="s">
        <v>23</v>
      </c>
      <c r="C100" s="13">
        <f t="shared" si="2"/>
        <v>2000</v>
      </c>
      <c r="D100" s="13"/>
      <c r="E100" s="13">
        <v>2000</v>
      </c>
    </row>
    <row r="101" spans="1:5" ht="15">
      <c r="A101" s="42" t="s">
        <v>24</v>
      </c>
      <c r="B101" s="23" t="s">
        <v>25</v>
      </c>
      <c r="C101" s="13">
        <f t="shared" si="2"/>
        <v>350</v>
      </c>
      <c r="D101" s="13"/>
      <c r="E101" s="13">
        <v>350</v>
      </c>
    </row>
    <row r="102" spans="1:5" ht="15">
      <c r="A102" s="42">
        <v>6270200</v>
      </c>
      <c r="B102" s="23" t="s">
        <v>69</v>
      </c>
      <c r="C102" s="13">
        <f t="shared" si="2"/>
        <v>450</v>
      </c>
      <c r="D102" s="13"/>
      <c r="E102" s="13">
        <v>450</v>
      </c>
    </row>
    <row r="103" spans="1:5" ht="15">
      <c r="A103" s="42" t="s">
        <v>26</v>
      </c>
      <c r="B103" s="23" t="s">
        <v>27</v>
      </c>
      <c r="C103" s="13">
        <f t="shared" si="2"/>
        <v>1000</v>
      </c>
      <c r="D103" s="13"/>
      <c r="E103" s="13">
        <v>1000</v>
      </c>
    </row>
    <row r="104" spans="1:5" ht="15">
      <c r="A104" s="42" t="s">
        <v>28</v>
      </c>
      <c r="B104" s="23" t="s">
        <v>29</v>
      </c>
      <c r="C104" s="13">
        <f t="shared" si="2"/>
        <v>3500</v>
      </c>
      <c r="D104" s="13"/>
      <c r="E104" s="13">
        <v>3500</v>
      </c>
    </row>
    <row r="105" spans="1:5" ht="15">
      <c r="A105" s="42" t="s">
        <v>30</v>
      </c>
      <c r="B105" s="23" t="s">
        <v>31</v>
      </c>
      <c r="C105" s="13">
        <f t="shared" si="2"/>
        <v>5500</v>
      </c>
      <c r="D105" s="13"/>
      <c r="E105" s="13">
        <v>5500</v>
      </c>
    </row>
    <row r="106" spans="1:5" ht="15">
      <c r="A106" s="42" t="s">
        <v>1</v>
      </c>
      <c r="B106" s="23" t="s">
        <v>2</v>
      </c>
      <c r="C106" s="13">
        <f t="shared" si="2"/>
        <v>570</v>
      </c>
      <c r="D106" s="13"/>
      <c r="E106" s="13">
        <v>570</v>
      </c>
    </row>
    <row r="107" spans="1:5" ht="15">
      <c r="A107" s="42" t="s">
        <v>3</v>
      </c>
      <c r="B107" s="23" t="s">
        <v>70</v>
      </c>
      <c r="C107" s="13">
        <f t="shared" si="2"/>
        <v>8000</v>
      </c>
      <c r="D107" s="13"/>
      <c r="E107" s="13">
        <v>8000</v>
      </c>
    </row>
    <row r="108" spans="1:5" ht="15">
      <c r="A108" s="42" t="s">
        <v>32</v>
      </c>
      <c r="B108" s="23" t="s">
        <v>33</v>
      </c>
      <c r="C108" s="13">
        <f t="shared" si="2"/>
        <v>500</v>
      </c>
      <c r="D108" s="13"/>
      <c r="E108" s="13">
        <v>500</v>
      </c>
    </row>
    <row r="109" spans="1:5" ht="15">
      <c r="A109" s="42" t="s">
        <v>34</v>
      </c>
      <c r="B109" s="23" t="s">
        <v>35</v>
      </c>
      <c r="C109" s="13">
        <f t="shared" si="2"/>
        <v>34000</v>
      </c>
      <c r="D109" s="13"/>
      <c r="E109" s="13">
        <v>34000</v>
      </c>
    </row>
    <row r="110" spans="1:5" ht="15">
      <c r="A110" s="42" t="s">
        <v>36</v>
      </c>
      <c r="B110" s="23" t="s">
        <v>37</v>
      </c>
      <c r="C110" s="13">
        <f t="shared" si="2"/>
        <v>10700</v>
      </c>
      <c r="D110" s="13"/>
      <c r="E110" s="13">
        <v>10700</v>
      </c>
    </row>
    <row r="111" spans="1:5" ht="15">
      <c r="A111" s="42" t="s">
        <v>38</v>
      </c>
      <c r="B111" s="23" t="s">
        <v>39</v>
      </c>
      <c r="C111" s="13">
        <f t="shared" si="2"/>
        <v>3930</v>
      </c>
      <c r="D111" s="13"/>
      <c r="E111" s="13">
        <v>3930</v>
      </c>
    </row>
    <row r="112" spans="1:5" ht="15">
      <c r="A112" s="42">
        <v>6530001</v>
      </c>
      <c r="B112" s="47" t="s">
        <v>92</v>
      </c>
      <c r="C112" s="13">
        <f>+D112+E112</f>
        <v>1000</v>
      </c>
      <c r="D112" s="13"/>
      <c r="E112" s="13">
        <v>1000</v>
      </c>
    </row>
    <row r="113" spans="1:7" ht="15">
      <c r="A113" s="42" t="s">
        <v>47</v>
      </c>
      <c r="B113" s="23" t="s">
        <v>78</v>
      </c>
      <c r="C113" s="13">
        <f t="shared" si="2"/>
        <v>5625</v>
      </c>
      <c r="D113" s="13"/>
      <c r="E113" s="13">
        <v>5625</v>
      </c>
      <c r="G113" s="49"/>
    </row>
    <row r="114" spans="1:5" ht="15">
      <c r="A114" s="42" t="s">
        <v>40</v>
      </c>
      <c r="B114" s="23" t="s">
        <v>74</v>
      </c>
      <c r="C114" s="13">
        <f t="shared" si="2"/>
        <v>6000</v>
      </c>
      <c r="D114" s="13"/>
      <c r="E114" s="13">
        <v>6000</v>
      </c>
    </row>
    <row r="115" spans="1:5" ht="15">
      <c r="A115" s="42">
        <v>803</v>
      </c>
      <c r="B115" s="23" t="s">
        <v>41</v>
      </c>
      <c r="C115" s="13">
        <f t="shared" si="2"/>
        <v>1000</v>
      </c>
      <c r="D115" s="13"/>
      <c r="E115" s="13">
        <v>1000</v>
      </c>
    </row>
    <row r="116" spans="1:5" ht="15">
      <c r="A116" s="42">
        <v>804</v>
      </c>
      <c r="B116" s="23" t="s">
        <v>41</v>
      </c>
      <c r="C116" s="13">
        <f t="shared" si="2"/>
        <v>1000</v>
      </c>
      <c r="D116" s="13"/>
      <c r="E116" s="13">
        <v>1000</v>
      </c>
    </row>
    <row r="117" spans="1:5" ht="15">
      <c r="A117" s="42">
        <v>805</v>
      </c>
      <c r="B117" s="23" t="s">
        <v>41</v>
      </c>
      <c r="C117" s="13">
        <f t="shared" si="2"/>
        <v>1000</v>
      </c>
      <c r="D117" s="13"/>
      <c r="E117" s="13">
        <v>1000</v>
      </c>
    </row>
    <row r="118" spans="1:5" ht="15">
      <c r="A118" s="42">
        <v>806</v>
      </c>
      <c r="B118" s="23" t="s">
        <v>42</v>
      </c>
      <c r="C118" s="13">
        <f t="shared" si="2"/>
        <v>8000</v>
      </c>
      <c r="D118" s="13"/>
      <c r="E118" s="13">
        <v>8000</v>
      </c>
    </row>
    <row r="119" spans="1:5" ht="15">
      <c r="A119" s="43"/>
      <c r="B119" s="12"/>
      <c r="C119" s="12"/>
      <c r="D119" s="12"/>
      <c r="E119" s="51"/>
    </row>
    <row r="120" spans="1:5" ht="30" customHeight="1">
      <c r="A120" s="68" t="s">
        <v>49</v>
      </c>
      <c r="B120" s="69"/>
      <c r="C120" s="19">
        <f>SUM(C95:C119)</f>
        <v>150375</v>
      </c>
      <c r="D120" s="19">
        <f>SUM(D95:D119)</f>
        <v>0</v>
      </c>
      <c r="E120" s="20">
        <f>SUM(E95:E119)</f>
        <v>150375</v>
      </c>
    </row>
    <row r="123" spans="1:5" ht="37.5" customHeight="1">
      <c r="A123" s="68" t="s">
        <v>71</v>
      </c>
      <c r="B123" s="69"/>
      <c r="C123" s="14">
        <f>+C58+C79+C120+C89</f>
        <v>539710</v>
      </c>
      <c r="D123" s="14">
        <f>+D58+D79+D120+D89</f>
        <v>236210</v>
      </c>
      <c r="E123" s="14">
        <f>+E58+E79+E120+E89</f>
        <v>303500</v>
      </c>
    </row>
  </sheetData>
  <sheetProtection/>
  <mergeCells count="13">
    <mergeCell ref="C2:E2"/>
    <mergeCell ref="A2:B3"/>
    <mergeCell ref="A61:B62"/>
    <mergeCell ref="C61:E61"/>
    <mergeCell ref="A58:B58"/>
    <mergeCell ref="C81:E81"/>
    <mergeCell ref="C92:E92"/>
    <mergeCell ref="A123:B123"/>
    <mergeCell ref="A120:B120"/>
    <mergeCell ref="A89:B89"/>
    <mergeCell ref="A79:B79"/>
    <mergeCell ref="A92:B93"/>
    <mergeCell ref="A81:B82"/>
  </mergeCells>
  <printOptions/>
  <pageMargins left="0.2755905511811024" right="0.31496062992125984" top="0.43" bottom="0.7480314960629921" header="0.31496062992125984" footer="0.31496062992125984"/>
  <pageSetup fitToWidth="90" horizontalDpi="600" verticalDpi="600" orientation="portrait" paperSize="9" scale="90" r:id="rId1"/>
  <rowBreaks count="2" manualBreakCount="2">
    <brk id="59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31"/>
  <sheetViews>
    <sheetView showGridLines="0" zoomScalePageLayoutView="0" workbookViewId="0" topLeftCell="A13">
      <selection activeCell="A25" sqref="A25"/>
    </sheetView>
  </sheetViews>
  <sheetFormatPr defaultColWidth="11.421875" defaultRowHeight="12.75"/>
  <cols>
    <col min="1" max="1" width="67.00390625" style="1" customWidth="1"/>
    <col min="2" max="2" width="28.28125" style="1" customWidth="1"/>
    <col min="3" max="4" width="17.7109375" style="1" customWidth="1"/>
    <col min="5" max="16384" width="11.421875" style="1" customWidth="1"/>
  </cols>
  <sheetData>
    <row r="2" spans="1:2" ht="21">
      <c r="A2" s="72" t="s">
        <v>95</v>
      </c>
      <c r="B2" s="72"/>
    </row>
    <row r="3" spans="1:2" ht="15.75">
      <c r="A3" s="24"/>
      <c r="B3" s="25"/>
    </row>
    <row r="4" spans="1:2" ht="27.75" customHeight="1">
      <c r="A4" s="26" t="s">
        <v>66</v>
      </c>
      <c r="B4" s="27" t="s">
        <v>48</v>
      </c>
    </row>
    <row r="5" spans="1:2" ht="15.75">
      <c r="A5" s="24"/>
      <c r="B5" s="25"/>
    </row>
    <row r="6" spans="1:2" ht="20.25" customHeight="1">
      <c r="A6" s="32" t="s">
        <v>53</v>
      </c>
      <c r="B6" s="33">
        <v>42000</v>
      </c>
    </row>
    <row r="7" spans="1:2" ht="20.25" customHeight="1">
      <c r="A7" s="32" t="s">
        <v>54</v>
      </c>
      <c r="B7" s="33">
        <v>163050</v>
      </c>
    </row>
    <row r="8" spans="1:2" ht="20.25" customHeight="1">
      <c r="A8" s="32" t="s">
        <v>55</v>
      </c>
      <c r="B8" s="33">
        <v>22000</v>
      </c>
    </row>
    <row r="9" spans="1:2" ht="20.25" customHeight="1">
      <c r="A9" s="32" t="s">
        <v>56</v>
      </c>
      <c r="B9" s="33">
        <v>3000</v>
      </c>
    </row>
    <row r="10" spans="1:2" ht="20.25" customHeight="1">
      <c r="A10" s="32" t="s">
        <v>94</v>
      </c>
      <c r="B10" s="33">
        <v>0</v>
      </c>
    </row>
    <row r="11" spans="1:2" ht="20.25" customHeight="1">
      <c r="A11" s="32" t="s">
        <v>57</v>
      </c>
      <c r="B11" s="33"/>
    </row>
    <row r="12" spans="1:2" ht="20.25" customHeight="1">
      <c r="A12" s="32" t="s">
        <v>73</v>
      </c>
      <c r="B12" s="33">
        <v>10000</v>
      </c>
    </row>
    <row r="13" spans="1:2" ht="20.25" customHeight="1">
      <c r="A13" s="32" t="s">
        <v>58</v>
      </c>
      <c r="B13" s="34">
        <f>+B14+B15+B16+B17</f>
        <v>236210</v>
      </c>
    </row>
    <row r="14" spans="1:4" ht="20.25" customHeight="1">
      <c r="A14" s="32" t="s">
        <v>79</v>
      </c>
      <c r="B14" s="33">
        <v>210150</v>
      </c>
      <c r="D14" s="8"/>
    </row>
    <row r="15" spans="1:2" ht="20.25" customHeight="1">
      <c r="A15" s="32" t="s">
        <v>80</v>
      </c>
      <c r="B15" s="33">
        <v>0</v>
      </c>
    </row>
    <row r="16" spans="1:2" ht="20.25" customHeight="1">
      <c r="A16" s="32" t="s">
        <v>81</v>
      </c>
      <c r="B16" s="33">
        <v>26060</v>
      </c>
    </row>
    <row r="17" spans="1:2" ht="20.25" customHeight="1">
      <c r="A17" s="32" t="s">
        <v>82</v>
      </c>
      <c r="B17" s="33">
        <v>0</v>
      </c>
    </row>
    <row r="18" spans="1:2" ht="20.25" customHeight="1">
      <c r="A18" s="32" t="s">
        <v>72</v>
      </c>
      <c r="B18" s="33">
        <v>0</v>
      </c>
    </row>
    <row r="19" spans="1:2" ht="20.25" customHeight="1">
      <c r="A19" s="32" t="s">
        <v>59</v>
      </c>
      <c r="B19" s="33"/>
    </row>
    <row r="20" spans="1:2" ht="20.25" customHeight="1">
      <c r="A20" s="32" t="s">
        <v>60</v>
      </c>
      <c r="B20" s="33"/>
    </row>
    <row r="21" spans="1:2" ht="20.25" customHeight="1">
      <c r="A21" s="32" t="s">
        <v>83</v>
      </c>
      <c r="B21" s="33"/>
    </row>
    <row r="22" spans="1:2" ht="20.25" customHeight="1">
      <c r="A22" s="32" t="s">
        <v>61</v>
      </c>
      <c r="B22" s="33"/>
    </row>
    <row r="23" spans="1:2" ht="20.25" customHeight="1">
      <c r="A23" s="32" t="s">
        <v>75</v>
      </c>
      <c r="B23" s="33">
        <v>3000</v>
      </c>
    </row>
    <row r="24" spans="1:2" ht="20.25" customHeight="1">
      <c r="A24" s="32" t="s">
        <v>185</v>
      </c>
      <c r="B24" s="33">
        <v>60450</v>
      </c>
    </row>
    <row r="25" spans="1:2" ht="20.25" customHeight="1">
      <c r="A25" s="32"/>
      <c r="B25" s="33"/>
    </row>
    <row r="26" spans="1:2" ht="20.25" customHeight="1">
      <c r="A26" s="30" t="s">
        <v>62</v>
      </c>
      <c r="B26" s="31">
        <f>SUM(B6:B25)-B13</f>
        <v>539710</v>
      </c>
    </row>
    <row r="27" ht="20.25" customHeight="1">
      <c r="B27" s="8"/>
    </row>
    <row r="28" ht="16.5" customHeight="1">
      <c r="B28" s="8"/>
    </row>
    <row r="29" spans="1:2" ht="20.25" customHeight="1" hidden="1">
      <c r="A29" s="28" t="s">
        <v>63</v>
      </c>
      <c r="B29" s="33"/>
    </row>
    <row r="30" spans="1:2" ht="20.25" customHeight="1" hidden="1">
      <c r="A30" s="28" t="s">
        <v>64</v>
      </c>
      <c r="B30" s="29">
        <v>11900</v>
      </c>
    </row>
    <row r="31" spans="1:2" ht="20.25" customHeight="1" hidden="1">
      <c r="A31" s="26" t="s">
        <v>65</v>
      </c>
      <c r="B31" s="31">
        <f>+B29+B30</f>
        <v>11900</v>
      </c>
    </row>
  </sheetData>
  <sheetProtection/>
  <mergeCells count="1">
    <mergeCell ref="A2:B2"/>
  </mergeCells>
  <printOptions/>
  <pageMargins left="0.23" right="0.24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 Blas</cp:lastModifiedBy>
  <cp:lastPrinted>2016-09-25T12:14:27Z</cp:lastPrinted>
  <dcterms:created xsi:type="dcterms:W3CDTF">2012-07-05T12:47:27Z</dcterms:created>
  <dcterms:modified xsi:type="dcterms:W3CDTF">2016-12-10T21:15:18Z</dcterms:modified>
  <cp:category/>
  <cp:version/>
  <cp:contentType/>
  <cp:contentStatus/>
</cp:coreProperties>
</file>